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kretar\Кидай сюда\2026\1.ЗАКУПКИ\МА\Бассейн\весна\"/>
    </mc:Choice>
  </mc:AlternateContent>
  <xr:revisionPtr revIDLastSave="0" documentId="13_ncr:1_{71AF90AE-22DD-4BD7-9478-4234CA78B06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Лист1" sheetId="1" r:id="rId1"/>
  </sheets>
  <definedNames>
    <definedName name="_xlnm.Print_Area" localSheetId="0">Лист1!$A$1:$N$18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" l="1"/>
  <c r="K13" i="1" s="1"/>
  <c r="N13" i="1" s="1"/>
  <c r="L13" i="1" l="1"/>
  <c r="N14" i="1" l="1"/>
  <c r="M13" i="1"/>
  <c r="F15" i="1" l="1"/>
  <c r="G15" i="1" s="1"/>
</calcChain>
</file>

<file path=xl/sharedStrings.xml><?xml version="1.0" encoding="utf-8"?>
<sst xmlns="http://schemas.openxmlformats.org/spreadsheetml/2006/main" count="29" uniqueCount="29">
  <si>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</si>
  <si>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</si>
  <si>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№ п/п</t>
  </si>
  <si>
    <t>Наименование товара (работы, услуги)</t>
  </si>
  <si>
    <t>Определение однородности совокупности значений выявленных цен</t>
  </si>
  <si>
    <t>Среднее квадратичное отклонение</t>
  </si>
  <si>
    <t>Номер источника ценовой информации  (ИЦИ №i) и цена единицы товара, работы, услуги, представленная i-тым ИЦИ (Цi), руб.</t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</si>
  <si>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
</t>
  </si>
  <si>
    <t>Единица измерения</t>
  </si>
  <si>
    <t>ОКПД 2 (обязательно)
КТРУ, ККН (при наличии)</t>
  </si>
  <si>
    <t>v
кол-во (объем) закупаемого товара (работы, услуги)</t>
  </si>
  <si>
    <t>n
кол-во значений, используемых в расчете (кол-во ответов ИЦИ)</t>
  </si>
  <si>
    <r>
      <t>&lt;</t>
    </r>
    <r>
      <rPr>
        <b/>
        <i/>
        <sz val="8"/>
        <color rgb="FF000000"/>
        <rFont val="Times New Roman"/>
        <family val="1"/>
        <charset val="204"/>
      </rPr>
      <t>ц</t>
    </r>
    <r>
      <rPr>
        <b/>
        <sz val="8"/>
        <color rgb="FF000000"/>
        <rFont val="Times New Roman"/>
        <family val="1"/>
        <charset val="204"/>
      </rPr>
      <t>&gt;
средн. арифм. величина цены единицы прод-ции, руб.</t>
    </r>
  </si>
  <si>
    <r>
      <rPr>
        <b/>
        <i/>
        <sz val="8"/>
        <color rgb="FF000000"/>
        <rFont val="Times New Roman"/>
        <family val="1"/>
        <charset val="204"/>
      </rPr>
      <t>V</t>
    </r>
    <r>
      <rPr>
        <b/>
        <sz val="8"/>
        <color rgb="FF000000"/>
        <rFont val="Times New Roman"/>
        <family val="1"/>
        <charset val="204"/>
      </rPr>
      <t xml:space="preserve"> - коэф-нт вариации
</t>
    </r>
    <r>
      <rPr>
        <i/>
        <sz val="8"/>
        <color theme="1"/>
        <rFont val="Times New Roman"/>
        <family val="1"/>
        <charset val="204"/>
      </rPr>
      <t>(не должен превышать 33%)</t>
    </r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</si>
  <si>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Приложение № 2 к извещению об осуществлении закупки</t>
  </si>
  <si>
    <t>Начальная (максимальная) цена контракта (договора):</t>
  </si>
  <si>
    <t>Начальная (максимальная) цена Контракта составляет:</t>
  </si>
  <si>
    <t>Валюта, используемая для формирования цены контракта и расчетов с поставщиком (подрядчиком, исполнителем) - российский рубль.</t>
  </si>
  <si>
    <t>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контракта не применяется.</t>
  </si>
  <si>
    <t xml:space="preserve">Обоснование начальной (максимальной) цены контракта:             </t>
  </si>
  <si>
    <t>Используемый метод определения начальной (максимальной) цены контракта: Метод сопоставимых рыночных цен (анализ рынка).
Обоснование выбранного метода обоснования начальной (максимальной) цены контракта: выбран метод сопоставимых рыночных цен (анализ рынка) в связи с тем, что он является приоритетным по
отношению к остальным. Данный метод предусматривает подготовку рыночных предложений на условиях, заявленных заказчиком.
* При определении НМЦК контракта Заказчиком применяется приказ Минэкономразвития России от 02.10.2013 № 567 "Об утверждении Методических рекомендаций по применению методов
определения начальной (максимальной) цены контракта, цены контракта, заключаемого с единственным поставщиком (подрядчиком, исполнителем)" - далее приказ № 567.
Информация о валюте, используемой для формирования цены контракта и расчетов с исполнителем: Российский рубль.</t>
  </si>
  <si>
    <t>При определении НМЦК контракта Заказчиком применяется приказ № 567, который не учитывает, что применение утвержденных формул определения НМЦК может привести к формированию цены
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
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таких показателей.</t>
  </si>
  <si>
    <t>усл.ед.</t>
  </si>
  <si>
    <t>ОКПД2: 93.19.19.000</t>
  </si>
  <si>
    <t>Услуги по организации физкультурно-оздоровительных мероприятий для жителей МО МО Невский округ путем формирования оздоровительных групп и проведение для них занятий по плаванию</t>
  </si>
  <si>
    <t>на оказание услуг по организации физкультурно-оздоровительных мероприятий для жителей МО МО Невский округ путем формирования оздоровительных групп и проведение для них занятий по плаванию</t>
  </si>
  <si>
    <t xml:space="preserve">ИЦИ №3
</t>
  </si>
  <si>
    <t xml:space="preserve">ИЦИ №2
</t>
  </si>
  <si>
    <t xml:space="preserve">ИЦИ №1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</si>
</sst>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18" x14ac:knownFonts="1">
    <font>
      <sz val="10"/>
      <color theme="1"/>
      <name val="Times New Roman"/>
      <family val="2"/>
      <charset val="204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</font>
    <font>
      <sz val="8"/>
      <name val="Times New Roman"/>
      <family val="2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i/>
      <sz val="8"/>
      <color rgb="FF000000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8"/>
      <color theme="1"/>
      <name val="Times New Roman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5" fillId="2" borderId="0" xfId="0" applyFont="1" applyFill="1"/>
    <xf numFmtId="0" fontId="6" fillId="2" borderId="0" xfId="0" applyFont="1" applyFill="1" applyAlignment="1">
      <alignment horizontal="left" vertical="top" wrapText="1"/>
    </xf>
    <xf numFmtId="0" fontId="1" fillId="2" borderId="0" xfId="0" applyFont="1" applyFill="1"/>
    <xf numFmtId="0" fontId="5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2" fontId="11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12" fillId="0" borderId="0" xfId="0" applyFont="1" applyAlignment="1">
      <alignment horizontal="right" vertical="center" wrapText="1"/>
    </xf>
    <xf numFmtId="0" fontId="12" fillId="0" borderId="0" xfId="0" applyFont="1" applyAlignment="1">
      <alignment vertical="center" wrapText="1"/>
    </xf>
    <xf numFmtId="4" fontId="12" fillId="0" borderId="0" xfId="0" applyNumberFormat="1" applyFont="1" applyAlignment="1">
      <alignment horizontal="center" vertical="center" wrapText="1"/>
    </xf>
    <xf numFmtId="0" fontId="4" fillId="0" borderId="0" xfId="0" applyFont="1"/>
    <xf numFmtId="4" fontId="15" fillId="2" borderId="0" xfId="0" applyNumberFormat="1" applyFont="1" applyFill="1" applyAlignment="1">
      <alignment horizontal="right" vertical="center" wrapText="1"/>
    </xf>
    <xf numFmtId="0" fontId="4" fillId="0" borderId="0" xfId="0" applyFont="1" applyFill="1" applyAlignment="1">
      <alignment horizontal="left"/>
    </xf>
    <xf numFmtId="4" fontId="4" fillId="0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17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top" wrapText="1"/>
    </xf>
    <xf numFmtId="0" fontId="13" fillId="0" borderId="0" xfId="0" applyFont="1" applyAlignment="1">
      <alignment horizontal="right" vertical="center"/>
    </xf>
    <xf numFmtId="0" fontId="14" fillId="2" borderId="0" xfId="0" applyFont="1" applyFill="1" applyAlignment="1">
      <alignment horizontal="left" vertical="center" wrapText="1"/>
    </xf>
    <xf numFmtId="0" fontId="14" fillId="2" borderId="0" xfId="0" applyFont="1" applyFill="1" applyAlignment="1">
      <alignment horizontal="left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7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5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2">
    <cellStyle name="Excel Built-in Normal" xfId="1" xr:uid="{00000000-0005-0000-0000-000000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155864</xdr:colOff>
      <xdr:row>11</xdr:row>
      <xdr:rowOff>472092</xdr:rowOff>
    </xdr:from>
    <xdr:to>
      <xdr:col>6</xdr:col>
      <xdr:colOff>668046</xdr:colOff>
      <xdr:row>11</xdr:row>
      <xdr:rowOff>698597</xdr:rowOff>
    </xdr:to>
    <xdr:pic>
      <xdr:nvPicPr>
        <xdr:cNvPr id="1029" name="Рисунок 13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719205" y="4836274"/>
          <a:ext cx="512182" cy="2265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583280</xdr:colOff>
      <xdr:row>7</xdr:row>
      <xdr:rowOff>16109</xdr:rowOff>
    </xdr:from>
    <xdr:to>
      <xdr:col>8</xdr:col>
      <xdr:colOff>333994</xdr:colOff>
      <xdr:row>8</xdr:row>
      <xdr:rowOff>292679</xdr:rowOff>
    </xdr:to>
    <xdr:pic>
      <xdr:nvPicPr>
        <xdr:cNvPr id="9" name="Рисунок 8" descr="http://base.garant.ru/files/base/70473958/792901098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8757" y="1947086"/>
          <a:ext cx="1845183" cy="71818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13</xdr:col>
      <xdr:colOff>36369</xdr:colOff>
      <xdr:row>11</xdr:row>
      <xdr:rowOff>226002</xdr:rowOff>
    </xdr:from>
    <xdr:to>
      <xdr:col>13</xdr:col>
      <xdr:colOff>731191</xdr:colOff>
      <xdr:row>11</xdr:row>
      <xdr:rowOff>451995</xdr:rowOff>
    </xdr:to>
    <xdr:pic>
      <xdr:nvPicPr>
        <xdr:cNvPr id="14" name="Рисунок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119755" y="4590184"/>
          <a:ext cx="694822" cy="225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94795</xdr:colOff>
      <xdr:row>11</xdr:row>
      <xdr:rowOff>789961</xdr:rowOff>
    </xdr:from>
    <xdr:to>
      <xdr:col>11</xdr:col>
      <xdr:colOff>691697</xdr:colOff>
      <xdr:row>11</xdr:row>
      <xdr:rowOff>1054173</xdr:rowOff>
    </xdr:to>
    <xdr:pic>
      <xdr:nvPicPr>
        <xdr:cNvPr id="15" name="Picture 2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07474" y="4826747"/>
          <a:ext cx="596902" cy="2642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59741</xdr:colOff>
      <xdr:row>11</xdr:row>
      <xdr:rowOff>770473</xdr:rowOff>
    </xdr:from>
    <xdr:to>
      <xdr:col>12</xdr:col>
      <xdr:colOff>637206</xdr:colOff>
      <xdr:row>11</xdr:row>
      <xdr:rowOff>1043215</xdr:rowOff>
    </xdr:to>
    <xdr:pic>
      <xdr:nvPicPr>
        <xdr:cNvPr id="16" name="Picture 19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32152" y="4807259"/>
          <a:ext cx="577465" cy="2727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48673</xdr:colOff>
      <xdr:row>11</xdr:row>
      <xdr:rowOff>793926</xdr:rowOff>
    </xdr:from>
    <xdr:to>
      <xdr:col>10</xdr:col>
      <xdr:colOff>782410</xdr:colOff>
      <xdr:row>11</xdr:row>
      <xdr:rowOff>1148491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2EE0F46C-2705-4920-AFA0-ECCD86BC6F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858" r="41543" b="18338"/>
        <a:stretch/>
      </xdr:blipFill>
      <xdr:spPr bwMode="auto">
        <a:xfrm>
          <a:off x="8088227" y="4830712"/>
          <a:ext cx="733737" cy="35456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8"/>
  <sheetViews>
    <sheetView showGridLines="0" tabSelected="1" zoomScale="130" zoomScaleNormal="130" workbookViewId="0">
      <selection activeCell="K13" sqref="K13"/>
    </sheetView>
  </sheetViews>
  <sheetFormatPr defaultColWidth="9.33203125" defaultRowHeight="12" x14ac:dyDescent="0.25"/>
  <cols>
    <col min="1" max="1" width="4.6640625" style="10" customWidth="1"/>
    <col min="2" max="2" width="28.44140625" style="2" customWidth="1"/>
    <col min="3" max="3" width="18" style="2" customWidth="1"/>
    <col min="4" max="4" width="14.109375" style="10" customWidth="1"/>
    <col min="5" max="5" width="14.109375" style="1" customWidth="1"/>
    <col min="6" max="7" width="13.77734375" style="1" customWidth="1"/>
    <col min="8" max="8" width="8.77734375" style="1" customWidth="1"/>
    <col min="9" max="9" width="11.33203125" style="1" customWidth="1"/>
    <col min="10" max="10" width="13.109375" style="1" customWidth="1"/>
    <col min="11" max="11" width="15.33203125" style="1" customWidth="1"/>
    <col min="12" max="12" width="13.33203125" style="1" customWidth="1"/>
    <col min="13" max="13" width="11.44140625" style="1" customWidth="1"/>
    <col min="14" max="14" width="13.33203125" style="1" customWidth="1"/>
    <col min="15" max="16384" width="9.33203125" style="1"/>
  </cols>
  <sheetData>
    <row r="1" spans="1:16" s="23" customFormat="1" ht="13.2" x14ac:dyDescent="0.25">
      <c r="A1" s="23" t="s">
        <v>14</v>
      </c>
      <c r="P1" s="24"/>
    </row>
    <row r="2" spans="1:16" x14ac:dyDescent="0.25">
      <c r="A2" s="8"/>
      <c r="B2" s="4"/>
      <c r="C2" s="4"/>
      <c r="D2" s="8"/>
      <c r="E2" s="3"/>
      <c r="F2" s="3"/>
      <c r="G2" s="3"/>
      <c r="H2" s="3"/>
      <c r="I2" s="3"/>
      <c r="J2" s="3"/>
      <c r="K2" s="45"/>
      <c r="L2" s="45"/>
      <c r="M2" s="45"/>
      <c r="N2" s="45"/>
      <c r="O2" s="3"/>
    </row>
    <row r="3" spans="1:16" ht="15.75" customHeight="1" x14ac:dyDescent="0.25">
      <c r="A3" s="50"/>
      <c r="B3" s="51" t="s">
        <v>19</v>
      </c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3"/>
    </row>
    <row r="4" spans="1:16" ht="14.25" customHeight="1" x14ac:dyDescent="0.25">
      <c r="A4" s="50"/>
      <c r="B4" s="46" t="s">
        <v>0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3"/>
    </row>
    <row r="5" spans="1:16" ht="17.25" customHeight="1" x14ac:dyDescent="0.25">
      <c r="A5" s="25"/>
      <c r="B5" s="49" t="s">
        <v>1</v>
      </c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3"/>
    </row>
    <row r="6" spans="1:16" ht="31.8" customHeight="1" x14ac:dyDescent="0.25">
      <c r="A6" s="16"/>
      <c r="B6" s="47" t="s">
        <v>25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3"/>
    </row>
    <row r="7" spans="1:16" ht="75" customHeight="1" x14ac:dyDescent="0.25">
      <c r="A7" s="16"/>
      <c r="B7" s="48" t="s">
        <v>20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3"/>
    </row>
    <row r="8" spans="1:16" ht="34.5" customHeight="1" x14ac:dyDescent="0.25">
      <c r="A8" s="16"/>
      <c r="B8" s="5"/>
      <c r="C8" s="5"/>
      <c r="D8" s="9"/>
      <c r="E8" s="5"/>
      <c r="F8" s="5"/>
      <c r="G8" s="5"/>
      <c r="H8" s="5"/>
      <c r="I8" s="5"/>
      <c r="J8" s="5"/>
      <c r="K8" s="5"/>
      <c r="L8" s="5"/>
      <c r="M8" s="5"/>
      <c r="N8" s="3"/>
      <c r="O8" s="3"/>
    </row>
    <row r="9" spans="1:16" ht="87" customHeight="1" x14ac:dyDescent="0.25">
      <c r="A9" s="16"/>
      <c r="B9" s="48" t="s">
        <v>7</v>
      </c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3"/>
    </row>
    <row r="10" spans="1:16" ht="1.2" hidden="1" customHeight="1" x14ac:dyDescent="0.25">
      <c r="A10" s="17"/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3"/>
      <c r="O10" s="3"/>
    </row>
    <row r="11" spans="1:16" ht="50.25" customHeight="1" x14ac:dyDescent="0.25">
      <c r="A11" s="54" t="s">
        <v>2</v>
      </c>
      <c r="B11" s="40" t="s">
        <v>3</v>
      </c>
      <c r="C11" s="38" t="s">
        <v>9</v>
      </c>
      <c r="D11" s="40" t="s">
        <v>6</v>
      </c>
      <c r="E11" s="40"/>
      <c r="F11" s="40"/>
      <c r="G11" s="40"/>
      <c r="H11" s="40" t="s">
        <v>10</v>
      </c>
      <c r="I11" s="36" t="s">
        <v>8</v>
      </c>
      <c r="J11" s="40" t="s">
        <v>11</v>
      </c>
      <c r="K11" s="40" t="s">
        <v>4</v>
      </c>
      <c r="L11" s="40"/>
      <c r="M11" s="40"/>
      <c r="N11" s="52"/>
      <c r="O11" s="3"/>
    </row>
    <row r="12" spans="1:16" ht="93" customHeight="1" x14ac:dyDescent="0.25">
      <c r="A12" s="54"/>
      <c r="B12" s="40"/>
      <c r="C12" s="39"/>
      <c r="D12" s="29" t="s">
        <v>28</v>
      </c>
      <c r="E12" s="29" t="s">
        <v>27</v>
      </c>
      <c r="F12" s="29" t="s">
        <v>26</v>
      </c>
      <c r="G12" s="6"/>
      <c r="H12" s="40"/>
      <c r="I12" s="37"/>
      <c r="J12" s="40"/>
      <c r="K12" s="7" t="s">
        <v>12</v>
      </c>
      <c r="L12" s="7" t="s">
        <v>5</v>
      </c>
      <c r="M12" s="7" t="s">
        <v>13</v>
      </c>
      <c r="N12" s="52"/>
      <c r="O12" s="3"/>
    </row>
    <row r="13" spans="1:16" s="10" customFormat="1" ht="72.75" customHeight="1" x14ac:dyDescent="0.25">
      <c r="A13" s="12">
        <v>1</v>
      </c>
      <c r="B13" s="31" t="s">
        <v>24</v>
      </c>
      <c r="C13" s="26" t="s">
        <v>23</v>
      </c>
      <c r="D13" s="30">
        <v>450000</v>
      </c>
      <c r="E13" s="30">
        <v>360000</v>
      </c>
      <c r="F13" s="30">
        <v>540000</v>
      </c>
      <c r="G13" s="13">
        <f>SUM(D13:F13)</f>
        <v>1350000</v>
      </c>
      <c r="H13" s="11">
        <v>1</v>
      </c>
      <c r="I13" s="14" t="s">
        <v>22</v>
      </c>
      <c r="J13" s="15">
        <v>3</v>
      </c>
      <c r="K13" s="13">
        <f>ROUND(G13/J13,2)</f>
        <v>450000</v>
      </c>
      <c r="L13" s="13">
        <f t="shared" ref="L13" si="0">_xlfn.STDEV.S(D13,E13,F13)</f>
        <v>90000</v>
      </c>
      <c r="M13" s="13">
        <f t="shared" ref="M13" si="1">(L13/K13)*100</f>
        <v>20</v>
      </c>
      <c r="N13" s="27">
        <f>K13*H13</f>
        <v>450000</v>
      </c>
      <c r="O13" s="8"/>
    </row>
    <row r="14" spans="1:16" s="10" customFormat="1" ht="21" customHeight="1" x14ac:dyDescent="0.25">
      <c r="A14" s="41" t="s">
        <v>15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3"/>
      <c r="N14" s="28">
        <f>SUM(N13:N13)</f>
        <v>450000</v>
      </c>
      <c r="O14" s="8"/>
    </row>
    <row r="15" spans="1:16" s="21" customFormat="1" ht="13.2" x14ac:dyDescent="0.25">
      <c r="A15" s="18"/>
      <c r="B15" s="33" t="s">
        <v>16</v>
      </c>
      <c r="C15" s="33"/>
      <c r="D15" s="33"/>
      <c r="E15" s="33"/>
      <c r="F15" s="22">
        <f>N14</f>
        <v>450000</v>
      </c>
      <c r="G15" s="44" t="str">
        <f>SUBSTITUTE(SUBSTITUTE(SUBSTITUTE(TRIM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IF(LEN(ROUNDDOWN(F15,0))&gt;6,ROMAN(MID(ROUNDDOWN(F15,0),1,LEN(ROUNDDOWN(F15,0))-6)+0)&amp;" миллионов "&amp;ROMAN(MID(ROUNDDOWN(F15,0),LEN(ROUNDDOWN(F15,0))-5,3)+0)&amp;" тысяч "&amp;ROMAN(MID(ROUNDDOWN(F15,0),LEN(ROUNDDOWN(F15,0))-2,3)+0)&amp;" рублей",IF(LEN(ROUNDDOWN(F15,0))&gt;3,ROMAN(MID(ROUNDDOWN(F15,0),1,LEN(ROUNDDOWN(F15,0))-3)+0)&amp;" тысяч "&amp;ROMAN(MID(ROUNDDOWN(F15,0),LEN(ROUNDDOWN(F15,0))-2,3)+0)&amp;" рублей",ROMAN(ROUNDDOWN(F15,0))&amp;" рублей")),"DCCC"," восемьсот"),"DCC"," семьсот"),"DC"," шестьсот"),"CD"," четыреста"),"XC"," девяносто"),"CCC"," триста"),"CC"," двести"),"D"," пятьсот"),"CM"," девятьсот"),"C"," сто"),"XL"," сорок"),"LXXX"," восемьдесят"),"LXX"," семьдесят"),"LX"," шестьдесят"),"L"," пятьдесят"),"XXX"," тридцать"),"XX"," двадцать"),"XIX"," девятнадцать"),"XVIII"," восемнадцать"),"XVII"," семнадцать"),"XVI"," шестнадцать"),"XV"," пятнадцать"),"XIV"," четырнадцать"),"XIII"," тринадцать"),"XII"," двенадцать"),"XI"," одиннадцать"),"IX"," девять"),"X"," десять"),"VIII"," восемь"),"VII"," семь"),"VI"," шесть"),"IV"," четыре"),"V"," пять"),"III"," три"),"II"," два"),"I"," один"),"один тысяч","одна тысяча"),"два тысяч","две тысячи"),"три тысяч","три тысячи"),"четыре тысяч","четыре тысячи"),"один миллионов","один миллион"),"два миллионов","два миллиона"),"три миллионов","три миллиона"),"четыре миллионов","четыре миллиона"),"один рублей","один рубль"),"два рублей","два рубля"),"три рублей","три рубля"),"четыре рублей","четыре рубля")),"миллион тысяч","миллион"),"миллиона тысяч","миллиона"),"миллионов тысяч","миллионов")&amp;" "&amp;SUBSTITUTE(SUBSTITUTE(SUBSTITUTE(SUBSTITUTE(SUBSTITUTE(SUBSTITUTE(SUBSTITUTE(SUBSTITUTE(RIGHT(ROUND(F15*100,0),2)&amp;" копеек","1 копеек","1 копейка"),"2 копеек","2 копейки"),"3 копеек","3 копейки"),"4 копеек","4 копейки"),"11 копейка","11 копеек"),"12 копейки","12 копеек"),"13 копейки","13 копеек"),"14 копейки","14 копеек")</f>
        <v>четыреста пятьдесят тысяч рублей 00 копеек</v>
      </c>
      <c r="H15" s="44"/>
      <c r="I15" s="44"/>
      <c r="J15" s="44"/>
      <c r="K15" s="44"/>
      <c r="L15" s="19"/>
      <c r="M15" s="20"/>
    </row>
    <row r="16" spans="1:16" s="21" customFormat="1" ht="22.5" customHeight="1" x14ac:dyDescent="0.25">
      <c r="A16" s="34" t="s">
        <v>17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</row>
    <row r="17" spans="1:14" s="21" customFormat="1" ht="22.5" customHeight="1" x14ac:dyDescent="0.25">
      <c r="A17" s="34" t="s">
        <v>18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</row>
    <row r="18" spans="1:14" ht="40.5" customHeight="1" x14ac:dyDescent="0.25">
      <c r="A18" s="32" t="s">
        <v>21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</row>
  </sheetData>
  <mergeCells count="24">
    <mergeCell ref="A3:A4"/>
    <mergeCell ref="B3:N3"/>
    <mergeCell ref="N11:N12"/>
    <mergeCell ref="B10:M10"/>
    <mergeCell ref="A11:A12"/>
    <mergeCell ref="H11:H12"/>
    <mergeCell ref="B11:B12"/>
    <mergeCell ref="D11:G11"/>
    <mergeCell ref="K11:M11"/>
    <mergeCell ref="K2:N2"/>
    <mergeCell ref="B4:N4"/>
    <mergeCell ref="B6:N6"/>
    <mergeCell ref="B7:N7"/>
    <mergeCell ref="B9:N9"/>
    <mergeCell ref="B5:N5"/>
    <mergeCell ref="A18:N18"/>
    <mergeCell ref="B15:E15"/>
    <mergeCell ref="A16:M16"/>
    <mergeCell ref="A17:M17"/>
    <mergeCell ref="I11:I12"/>
    <mergeCell ref="C11:C12"/>
    <mergeCell ref="J11:J12"/>
    <mergeCell ref="A14:M14"/>
    <mergeCell ref="G15:K15"/>
  </mergeCells>
  <phoneticPr fontId="3" type="noConversion"/>
  <printOptions horizontalCentered="1"/>
  <pageMargins left="0.23622047244094491" right="0.23622047244094491" top="0.27" bottom="0" header="0.13" footer="0.31496062992125984"/>
  <pageSetup paperSize="9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Егерев</dc:creator>
  <cp:lastModifiedBy>user849</cp:lastModifiedBy>
  <cp:lastPrinted>2026-07-07T13:43:55Z</cp:lastPrinted>
  <dcterms:created xsi:type="dcterms:W3CDTF">2015-10-22T08:12:07Z</dcterms:created>
  <dcterms:modified xsi:type="dcterms:W3CDTF">2026-07-07T13:43:57Z</dcterms:modified>
</cp:coreProperties>
</file>