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стол\"/>
    </mc:Choice>
  </mc:AlternateContent>
  <bookViews>
    <workbookView xWindow="0" yWindow="0" windowWidth="23040" windowHeight="9180"/>
  </bookViews>
  <sheets>
    <sheet name="Лист1" sheetId="1" r:id="rId1"/>
    <sheet name="наименование" sheetId="5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/>
  <c r="L10" i="1" l="1"/>
  <c r="L11" i="1"/>
  <c r="L12" i="1"/>
  <c r="L13" i="1"/>
  <c r="L14" i="1"/>
  <c r="K10" i="1"/>
  <c r="Q10" i="1" s="1"/>
  <c r="N10" i="1" s="1"/>
  <c r="K11" i="1"/>
  <c r="Q11" i="1" s="1"/>
  <c r="N11" i="1" s="1"/>
  <c r="K12" i="1"/>
  <c r="Q12" i="1" s="1"/>
  <c r="N12" i="1" s="1"/>
  <c r="K13" i="1"/>
  <c r="Q13" i="1" s="1"/>
  <c r="N13" i="1" s="1"/>
  <c r="K14" i="1"/>
  <c r="Q14" i="1" s="1"/>
  <c r="N14" i="1" s="1"/>
  <c r="H10" i="1"/>
  <c r="H11" i="1"/>
  <c r="H12" i="1"/>
  <c r="H13" i="1"/>
  <c r="H14" i="1"/>
  <c r="M11" i="1" l="1"/>
  <c r="M14" i="1"/>
  <c r="M10" i="1"/>
  <c r="M13" i="1"/>
  <c r="M12" i="1"/>
  <c r="D27" i="3"/>
  <c r="N15" i="1" l="1"/>
</calcChain>
</file>

<file path=xl/sharedStrings.xml><?xml version="1.0" encoding="utf-8"?>
<sst xmlns="http://schemas.openxmlformats.org/spreadsheetml/2006/main" count="49" uniqueCount="49">
  <si>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</si>
  <si>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</si>
  <si>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</si>
  <si>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</si>
  <si>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</si>
  <si>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</si>
  <si>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</si>
  <si>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</si>
  <si>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</si>
  <si>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</si>
  <si>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</si>
  <si>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</si>
  <si>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</si>
  <si>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</si>
  <si>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</si>
  <si>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</si>
  <si>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</si>
  <si>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</si>
  <si>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</si>
  <si>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</si>
  <si>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</si>
  <si>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</si>
  <si>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</si>
  <si>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</si>
  <si>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</si>
  <si>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</si>
  <si>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</si>
  <si>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 xml:space="preserve">Наименование </t>
  </si>
  <si>
    <t xml:space="preserve">Цена </t>
  </si>
  <si>
    <t>КП</t>
  </si>
  <si>
    <t>Количество</t>
  </si>
  <si>
    <t>Сумма</t>
  </si>
  <si>
    <t>Устройства офисные для уничтожения документов</t>
  </si>
  <si>
    <t>28.23.23.000</t>
  </si>
  <si>
    <t xml:space="preserve">ОКПД/ККН </t>
  </si>
  <si>
    <t xml:space="preserve">обоснование </t>
  </si>
  <si>
    <t>Методическое пособие -  Семья: фигуры и чувства</t>
  </si>
  <si>
    <t>Методическое пособие -  Истории о чувствах</t>
  </si>
  <si>
    <t>Изготовление конференц стола</t>
  </si>
  <si>
    <t>Изготовление стола приставного</t>
  </si>
  <si>
    <t>Изготовление тумбы для МФУ</t>
  </si>
  <si>
    <t>Изготовление кресла</t>
  </si>
  <si>
    <t>Изготовление дивана</t>
  </si>
  <si>
    <t>ккн от 01.05.2026</t>
  </si>
  <si>
    <t>32.99.53.199-010</t>
  </si>
  <si>
    <t>стен инФОРМАЦИОННЫЙ</t>
  </si>
  <si>
    <t>телевизор</t>
  </si>
  <si>
    <t>26.40.20.122</t>
  </si>
  <si>
    <t>Дата подготовки обоснования НМЦК: 06.07.2026г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</si>
</sst>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7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sz val="11"/>
      <color indexed="8"/>
      <name val="Calibri"/>
      <family val="2"/>
      <charset val="204"/>
      <scheme val="minor"/>
    </font>
    <font>
      <b/>
      <i/>
      <sz val="11"/>
      <color rgb="FF333333"/>
      <name val="Calibri"/>
      <family val="2"/>
      <charset val="204"/>
      <scheme val="minor"/>
    </font>
    <font>
      <sz val="10"/>
      <color theme="1"/>
      <name val="Cambria"/>
      <family val="1"/>
      <charset val="204"/>
      <scheme val="major"/>
    </font>
    <font>
      <sz val="9"/>
      <color rgb="FF000000"/>
      <name val="Cambria"/>
      <family val="1"/>
      <charset val="204"/>
      <scheme val="major"/>
    </font>
    <font>
      <sz val="9"/>
      <name val="Cambria"/>
      <family val="1"/>
      <charset val="204"/>
      <scheme val="major"/>
    </font>
    <font>
      <sz val="11"/>
      <color rgb="FF000000"/>
      <name val="Cambria"/>
      <family val="1"/>
      <charset val="204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62">
    <xf numFmtId="0" fontId="0" fillId="0" borderId="0" xfId="0"/>
    <xf numFmtId="2" fontId="0" fillId="0" borderId="0" xfId="0" applyNumberFormat="1"/>
    <xf numFmtId="0" fontId="7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0" xfId="0" applyFont="1"/>
    <xf numFmtId="164" fontId="7" fillId="0" borderId="0" xfId="0" applyNumberFormat="1" applyFont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164" fontId="8" fillId="2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0" fillId="0" borderId="0" xfId="0" applyBorder="1"/>
    <xf numFmtId="2" fontId="11" fillId="0" borderId="0" xfId="0" applyNumberFormat="1" applyFont="1" applyBorder="1" applyAlignment="1">
      <alignment horizontal="center" vertical="center" wrapText="1"/>
    </xf>
    <xf numFmtId="2" fontId="11" fillId="3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right" vertical="center" wrapText="1"/>
    </xf>
    <xf numFmtId="0" fontId="0" fillId="0" borderId="1" xfId="0" applyBorder="1"/>
    <xf numFmtId="0" fontId="17" fillId="0" borderId="1" xfId="0" applyFont="1" applyBorder="1"/>
    <xf numFmtId="0" fontId="18" fillId="0" borderId="1" xfId="0" applyFont="1" applyBorder="1"/>
    <xf numFmtId="0" fontId="18" fillId="0" borderId="1" xfId="0" applyFont="1" applyFill="1" applyBorder="1"/>
    <xf numFmtId="0" fontId="3" fillId="0" borderId="1" xfId="0" applyFont="1" applyBorder="1"/>
    <xf numFmtId="0" fontId="3" fillId="0" borderId="0" xfId="0" applyFont="1"/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0" fillId="6" borderId="1" xfId="0" applyFill="1" applyBorder="1"/>
    <xf numFmtId="0" fontId="20" fillId="0" borderId="1" xfId="0" applyFont="1" applyFill="1" applyBorder="1"/>
    <xf numFmtId="0" fontId="0" fillId="0" borderId="1" xfId="0" applyFill="1" applyBorder="1"/>
    <xf numFmtId="0" fontId="20" fillId="0" borderId="1" xfId="0" applyFont="1" applyFill="1" applyBorder="1" applyAlignment="1">
      <alignment wrapText="1"/>
    </xf>
    <xf numFmtId="0" fontId="20" fillId="0" borderId="0" xfId="0" applyFont="1" applyFill="1"/>
    <xf numFmtId="0" fontId="18" fillId="6" borderId="1" xfId="0" applyFont="1" applyFill="1" applyBorder="1"/>
    <xf numFmtId="0" fontId="18" fillId="6" borderId="1" xfId="0" applyFont="1" applyFill="1" applyBorder="1" applyAlignment="1">
      <alignment wrapText="1"/>
    </xf>
    <xf numFmtId="0" fontId="21" fillId="6" borderId="5" xfId="1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left" wrapText="1"/>
    </xf>
    <xf numFmtId="0" fontId="21" fillId="6" borderId="1" xfId="1" applyFont="1" applyFill="1" applyBorder="1" applyAlignment="1">
      <alignment horizontal="left" vertical="center" wrapText="1"/>
    </xf>
    <xf numFmtId="0" fontId="18" fillId="6" borderId="0" xfId="0" applyFont="1" applyFill="1"/>
    <xf numFmtId="0" fontId="23" fillId="6" borderId="1" xfId="0" applyFont="1" applyFill="1" applyBorder="1"/>
    <xf numFmtId="0" fontId="24" fillId="0" borderId="1" xfId="0" applyFont="1" applyBorder="1" applyAlignment="1">
      <alignment wrapText="1"/>
    </xf>
    <xf numFmtId="0" fontId="25" fillId="5" borderId="5" xfId="1" applyFont="1" applyFill="1" applyBorder="1" applyAlignment="1">
      <alignment horizontal="left" vertical="center" wrapText="1"/>
    </xf>
    <xf numFmtId="0" fontId="25" fillId="5" borderId="0" xfId="0" applyFont="1" applyFill="1" applyBorder="1" applyAlignment="1">
      <alignment horizontal="left" wrapText="1"/>
    </xf>
    <xf numFmtId="0" fontId="26" fillId="0" borderId="0" xfId="0" applyFont="1"/>
    <xf numFmtId="0" fontId="2" fillId="0" borderId="1" xfId="0" applyFont="1" applyBorder="1"/>
    <xf numFmtId="0" fontId="2" fillId="6" borderId="1" xfId="0" applyFont="1" applyFill="1" applyBorder="1"/>
    <xf numFmtId="2" fontId="10" fillId="0" borderId="0" xfId="0" applyNumberFormat="1" applyFont="1"/>
    <xf numFmtId="0" fontId="1" fillId="0" borderId="1" xfId="0" applyFont="1" applyBorder="1"/>
    <xf numFmtId="164" fontId="12" fillId="5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14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topLeftCell="A7" zoomScale="80" zoomScaleNormal="80" workbookViewId="0">
      <selection activeCell="B22" sqref="B22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19" customWidth="1"/>
  </cols>
  <sheetData>
    <row r="1" spans="1:17" x14ac:dyDescent="0.3">
      <c r="L1" s="58" t="s">
        <v>0</v>
      </c>
      <c r="M1" s="58"/>
      <c r="N1" s="58"/>
    </row>
    <row r="2" spans="1:17" x14ac:dyDescent="0.3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7" x14ac:dyDescent="0.3">
      <c r="A3" s="60" t="s">
        <v>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7" ht="15.6" x14ac:dyDescent="0.3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7" ht="15.6" x14ac:dyDescent="0.3">
      <c r="A5" s="61" t="s">
        <v>4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56" t="s">
        <v>5</v>
      </c>
      <c r="B7" s="57" t="s">
        <v>6</v>
      </c>
      <c r="C7" s="52" t="s">
        <v>7</v>
      </c>
      <c r="D7" s="52"/>
      <c r="E7" s="52"/>
      <c r="F7" s="52"/>
      <c r="G7" s="52"/>
      <c r="H7" s="52"/>
      <c r="I7" s="57" t="s">
        <v>8</v>
      </c>
      <c r="J7" s="57" t="s">
        <v>9</v>
      </c>
      <c r="K7" s="53" t="s">
        <v>10</v>
      </c>
      <c r="L7" s="53"/>
      <c r="M7" s="53"/>
      <c r="N7" s="10" t="s">
        <v>11</v>
      </c>
    </row>
    <row r="8" spans="1:17" ht="92.4" x14ac:dyDescent="0.3">
      <c r="A8" s="56"/>
      <c r="B8" s="57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57"/>
      <c r="J8" s="57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ht="22.8" x14ac:dyDescent="0.3">
      <c r="A10" s="6">
        <v>3</v>
      </c>
      <c r="B10" s="44" t="s">
        <v>38</v>
      </c>
      <c r="C10" s="29">
        <v>332700</v>
      </c>
      <c r="D10" s="30">
        <v>350000</v>
      </c>
      <c r="E10" s="30">
        <v>324830</v>
      </c>
      <c r="F10" s="7"/>
      <c r="G10" s="6"/>
      <c r="H10" s="18">
        <f t="shared" ref="H10:H14" si="0">C10+D10+E10</f>
        <v>1007530</v>
      </c>
      <c r="I10" s="22">
        <v>1</v>
      </c>
      <c r="J10" s="7">
        <v>3</v>
      </c>
      <c r="K10" s="21">
        <f t="shared" ref="K10:K14" si="1">AVERAGE(C10:G10)</f>
        <v>335843.33333333331</v>
      </c>
      <c r="L10" s="15">
        <f t="shared" ref="L10:L14" si="2">STDEV(C10:G10)</f>
        <v>12876.048824594187</v>
      </c>
      <c r="M10" s="16">
        <f t="shared" ref="M10:M14" si="3">L10/K10</f>
        <v>3.8339450412178858E-2</v>
      </c>
      <c r="N10" s="51">
        <f t="shared" ref="N10:N14" si="4">Q10*I10</f>
        <v>335843.33</v>
      </c>
      <c r="O10" s="1"/>
      <c r="P10" s="20"/>
      <c r="Q10" s="1">
        <f t="shared" ref="Q10:Q14" si="5">ROUND(K10,2)</f>
        <v>335843.33</v>
      </c>
    </row>
    <row r="11" spans="1:17" ht="24" x14ac:dyDescent="0.3">
      <c r="A11" s="6">
        <v>4</v>
      </c>
      <c r="B11" s="45" t="s">
        <v>39</v>
      </c>
      <c r="C11" s="29">
        <v>25500</v>
      </c>
      <c r="D11" s="30">
        <v>25000</v>
      </c>
      <c r="E11" s="30">
        <v>24620</v>
      </c>
      <c r="F11" s="7"/>
      <c r="G11" s="6"/>
      <c r="H11" s="18">
        <f t="shared" si="0"/>
        <v>75120</v>
      </c>
      <c r="I11" s="22">
        <v>4</v>
      </c>
      <c r="J11" s="7">
        <v>3</v>
      </c>
      <c r="K11" s="21">
        <f t="shared" si="1"/>
        <v>25040</v>
      </c>
      <c r="L11" s="15">
        <f t="shared" si="2"/>
        <v>441.36152981427824</v>
      </c>
      <c r="M11" s="16">
        <f t="shared" si="3"/>
        <v>1.7626259177886513E-2</v>
      </c>
      <c r="N11" s="51">
        <f t="shared" si="4"/>
        <v>100160</v>
      </c>
      <c r="O11" s="1"/>
      <c r="P11" s="20"/>
      <c r="Q11" s="1">
        <f t="shared" si="5"/>
        <v>25040</v>
      </c>
    </row>
    <row r="12" spans="1:17" ht="22.8" x14ac:dyDescent="0.3">
      <c r="A12" s="6">
        <v>5</v>
      </c>
      <c r="B12" s="44" t="s">
        <v>40</v>
      </c>
      <c r="C12" s="29">
        <v>41300</v>
      </c>
      <c r="D12" s="30">
        <v>45000</v>
      </c>
      <c r="E12" s="30">
        <v>40730</v>
      </c>
      <c r="F12" s="7"/>
      <c r="G12" s="6"/>
      <c r="H12" s="18">
        <f t="shared" si="0"/>
        <v>127030</v>
      </c>
      <c r="I12" s="22">
        <v>1</v>
      </c>
      <c r="J12" s="7">
        <v>3</v>
      </c>
      <c r="K12" s="21">
        <f t="shared" si="1"/>
        <v>42343.333333333336</v>
      </c>
      <c r="L12" s="15">
        <f t="shared" si="2"/>
        <v>2318.3255451582581</v>
      </c>
      <c r="M12" s="16">
        <f t="shared" si="3"/>
        <v>5.4750662327598003E-2</v>
      </c>
      <c r="N12" s="51">
        <f t="shared" si="4"/>
        <v>42343.33</v>
      </c>
      <c r="O12" s="1"/>
      <c r="P12" s="20"/>
      <c r="Q12" s="1">
        <f t="shared" si="5"/>
        <v>42343.33</v>
      </c>
    </row>
    <row r="13" spans="1:17" x14ac:dyDescent="0.3">
      <c r="A13" s="6">
        <v>6</v>
      </c>
      <c r="B13" s="44" t="s">
        <v>41</v>
      </c>
      <c r="C13" s="29">
        <v>42900</v>
      </c>
      <c r="D13" s="30">
        <v>45000</v>
      </c>
      <c r="E13" s="30">
        <v>41320</v>
      </c>
      <c r="F13" s="7"/>
      <c r="G13" s="6"/>
      <c r="H13" s="18">
        <f t="shared" si="0"/>
        <v>129220</v>
      </c>
      <c r="I13" s="22">
        <v>1</v>
      </c>
      <c r="J13" s="7">
        <v>3</v>
      </c>
      <c r="K13" s="21">
        <f t="shared" si="1"/>
        <v>43073.333333333336</v>
      </c>
      <c r="L13" s="15">
        <f t="shared" si="2"/>
        <v>1846.1130337369198</v>
      </c>
      <c r="M13" s="16">
        <f t="shared" si="3"/>
        <v>4.2859767073291741E-2</v>
      </c>
      <c r="N13" s="51">
        <f t="shared" si="4"/>
        <v>43073.33</v>
      </c>
      <c r="O13" s="1"/>
      <c r="P13" s="20"/>
      <c r="Q13" s="1">
        <f t="shared" si="5"/>
        <v>43073.33</v>
      </c>
    </row>
    <row r="14" spans="1:17" x14ac:dyDescent="0.3">
      <c r="A14" s="6">
        <v>7</v>
      </c>
      <c r="B14" s="44" t="s">
        <v>42</v>
      </c>
      <c r="C14" s="29">
        <v>54100</v>
      </c>
      <c r="D14" s="30">
        <v>55000</v>
      </c>
      <c r="E14" s="30">
        <v>53090</v>
      </c>
      <c r="F14" s="7"/>
      <c r="G14" s="6"/>
      <c r="H14" s="18">
        <f t="shared" si="0"/>
        <v>162190</v>
      </c>
      <c r="I14" s="22">
        <v>1</v>
      </c>
      <c r="J14" s="7">
        <v>3</v>
      </c>
      <c r="K14" s="21">
        <f t="shared" si="1"/>
        <v>54063.333333333336</v>
      </c>
      <c r="L14" s="15">
        <f t="shared" si="2"/>
        <v>955.52777737401925</v>
      </c>
      <c r="M14" s="16">
        <f t="shared" si="3"/>
        <v>1.7674229805302779E-2</v>
      </c>
      <c r="N14" s="51">
        <f t="shared" si="4"/>
        <v>54063.33</v>
      </c>
      <c r="O14" s="1"/>
      <c r="P14" s="20"/>
      <c r="Q14" s="1">
        <f t="shared" si="5"/>
        <v>54063.33</v>
      </c>
    </row>
    <row r="15" spans="1:17" ht="14.4" customHeight="1" x14ac:dyDescent="0.3">
      <c r="A15" s="54" t="s">
        <v>24</v>
      </c>
      <c r="B15" s="55"/>
      <c r="C15" s="55"/>
      <c r="D15" s="55"/>
      <c r="E15" s="55"/>
      <c r="F15" s="54"/>
      <c r="G15" s="54"/>
      <c r="H15" s="54"/>
      <c r="I15" s="55"/>
      <c r="J15" s="54"/>
      <c r="K15" s="54"/>
      <c r="L15" s="54"/>
      <c r="M15" s="17"/>
      <c r="N15" s="10">
        <f>SUM(N10:N14)</f>
        <v>575483.32000000007</v>
      </c>
    </row>
    <row r="17" spans="2:14" ht="15.6" x14ac:dyDescent="0.3">
      <c r="I17" s="8"/>
      <c r="J17" s="8"/>
      <c r="K17" s="8"/>
      <c r="L17" s="8"/>
      <c r="M17" s="8"/>
      <c r="N17" s="49"/>
    </row>
    <row r="18" spans="2:14" ht="15.6" x14ac:dyDescent="0.3">
      <c r="I18" s="8"/>
      <c r="J18" s="8"/>
      <c r="K18" s="8"/>
      <c r="L18" s="8"/>
      <c r="M18" s="8"/>
      <c r="N18" s="49"/>
    </row>
    <row r="19" spans="2:14" ht="15.6" x14ac:dyDescent="0.3">
      <c r="B19" s="8" t="s">
        <v>25</v>
      </c>
      <c r="C19" s="8"/>
      <c r="D19" s="8" t="s">
        <v>26</v>
      </c>
      <c r="E19" s="8"/>
    </row>
    <row r="21" spans="2:14" ht="15.6" x14ac:dyDescent="0.3">
      <c r="B21" s="8" t="s">
        <v>48</v>
      </c>
    </row>
  </sheetData>
  <mergeCells count="12">
    <mergeCell ref="L1:N1"/>
    <mergeCell ref="A2:N2"/>
    <mergeCell ref="A3:N3"/>
    <mergeCell ref="A4:N4"/>
    <mergeCell ref="A5:N5"/>
    <mergeCell ref="C7:H7"/>
    <mergeCell ref="K7:M7"/>
    <mergeCell ref="A15:L15"/>
    <mergeCell ref="A7:A8"/>
    <mergeCell ref="B7:B8"/>
    <mergeCell ref="I7:I8"/>
    <mergeCell ref="J7:J8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80" zoomScaleNormal="80" workbookViewId="0">
      <selection activeCell="A2" sqref="A2:J16"/>
    </sheetView>
  </sheetViews>
  <sheetFormatPr defaultColWidth="9" defaultRowHeight="14.4" x14ac:dyDescent="0.3"/>
  <cols>
    <col min="1" max="1" width="39.44140625" customWidth="1"/>
    <col min="2" max="3" width="11.88671875" customWidth="1"/>
    <col min="4" max="4" width="16.77734375" customWidth="1"/>
    <col min="5" max="5" width="18.5546875" customWidth="1"/>
    <col min="6" max="6" width="11.44140625" customWidth="1"/>
  </cols>
  <sheetData>
    <row r="2" spans="1:6" x14ac:dyDescent="0.3">
      <c r="A2" s="25"/>
      <c r="B2" s="25"/>
      <c r="C2" s="25"/>
      <c r="D2" s="26"/>
      <c r="E2" s="24"/>
    </row>
    <row r="3" spans="1:6" x14ac:dyDescent="0.3">
      <c r="A3" s="32"/>
      <c r="B3" s="33"/>
      <c r="C3" s="33"/>
      <c r="D3" s="33"/>
      <c r="E3" s="23"/>
    </row>
    <row r="4" spans="1:6" x14ac:dyDescent="0.3">
      <c r="A4" s="32"/>
      <c r="B4" s="33"/>
      <c r="C4" s="33"/>
      <c r="D4" s="33"/>
      <c r="E4" s="27"/>
      <c r="F4" s="28"/>
    </row>
    <row r="5" spans="1:6" x14ac:dyDescent="0.3">
      <c r="A5" s="32"/>
      <c r="B5" s="33"/>
      <c r="C5" s="33"/>
      <c r="D5" s="33"/>
      <c r="E5" s="23"/>
    </row>
    <row r="6" spans="1:6" x14ac:dyDescent="0.3">
      <c r="A6" s="32"/>
      <c r="B6" s="33"/>
      <c r="C6" s="33"/>
      <c r="D6" s="33"/>
      <c r="E6" s="23"/>
    </row>
    <row r="7" spans="1:6" x14ac:dyDescent="0.3">
      <c r="A7" s="34"/>
      <c r="B7" s="33"/>
      <c r="C7" s="33"/>
      <c r="D7" s="33"/>
      <c r="E7" s="23"/>
    </row>
    <row r="8" spans="1:6" x14ac:dyDescent="0.3">
      <c r="A8" s="34"/>
      <c r="B8" s="33"/>
      <c r="C8" s="33"/>
      <c r="D8" s="33"/>
      <c r="E8" s="23"/>
    </row>
    <row r="9" spans="1:6" x14ac:dyDescent="0.3">
      <c r="A9" s="34"/>
      <c r="B9" s="33"/>
      <c r="C9" s="33"/>
      <c r="D9" s="33"/>
      <c r="E9" s="23"/>
    </row>
    <row r="10" spans="1:6" x14ac:dyDescent="0.3">
      <c r="A10" s="34"/>
      <c r="B10" s="33"/>
      <c r="C10" s="33"/>
      <c r="D10" s="33"/>
      <c r="E10" s="23"/>
    </row>
    <row r="11" spans="1:6" x14ac:dyDescent="0.3">
      <c r="A11" s="35"/>
      <c r="B11" s="33"/>
      <c r="C11" s="33"/>
      <c r="D11" s="33"/>
      <c r="E11" s="23"/>
    </row>
    <row r="12" spans="1:6" x14ac:dyDescent="0.3">
      <c r="A12" s="23"/>
      <c r="B12" s="23"/>
      <c r="C12" s="23"/>
      <c r="D12" s="24"/>
      <c r="E12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zoomScale="80" zoomScaleNormal="80" workbookViewId="0">
      <selection activeCell="E6" sqref="E6"/>
    </sheetView>
  </sheetViews>
  <sheetFormatPr defaultColWidth="9" defaultRowHeight="14.4" x14ac:dyDescent="0.3"/>
  <cols>
    <col min="1" max="1" width="50" customWidth="1"/>
    <col min="2" max="3" width="11.88671875" customWidth="1"/>
    <col min="4" max="4" width="16.77734375" customWidth="1"/>
    <col min="5" max="5" width="18.5546875" customWidth="1"/>
    <col min="6" max="6" width="13.44140625" customWidth="1"/>
  </cols>
  <sheetData>
    <row r="2" spans="1:6" x14ac:dyDescent="0.3">
      <c r="A2" s="25" t="s">
        <v>27</v>
      </c>
      <c r="B2" s="25" t="s">
        <v>30</v>
      </c>
      <c r="C2" s="25" t="s">
        <v>28</v>
      </c>
      <c r="D2" s="26" t="s">
        <v>31</v>
      </c>
      <c r="E2" s="24" t="s">
        <v>34</v>
      </c>
      <c r="F2" s="26" t="s">
        <v>35</v>
      </c>
    </row>
    <row r="3" spans="1:6" x14ac:dyDescent="0.3">
      <c r="A3" s="42" t="s">
        <v>32</v>
      </c>
      <c r="B3" s="31">
        <v>1</v>
      </c>
      <c r="C3" s="31"/>
      <c r="D3" s="31"/>
      <c r="E3" s="23" t="s">
        <v>33</v>
      </c>
      <c r="F3" s="23" t="s">
        <v>29</v>
      </c>
    </row>
    <row r="4" spans="1:6" x14ac:dyDescent="0.3">
      <c r="A4" s="43" t="s">
        <v>36</v>
      </c>
      <c r="B4" s="31">
        <v>1</v>
      </c>
      <c r="C4" s="31"/>
      <c r="D4" s="31"/>
      <c r="E4" s="23"/>
      <c r="F4" s="23"/>
    </row>
    <row r="5" spans="1:6" x14ac:dyDescent="0.3">
      <c r="A5" s="43" t="s">
        <v>37</v>
      </c>
      <c r="B5" s="31">
        <v>1</v>
      </c>
      <c r="C5" s="31"/>
      <c r="D5" s="31"/>
      <c r="E5" s="27"/>
      <c r="F5" s="23"/>
    </row>
    <row r="6" spans="1:6" x14ac:dyDescent="0.3">
      <c r="A6" s="48" t="s">
        <v>45</v>
      </c>
      <c r="B6" s="31">
        <v>14</v>
      </c>
      <c r="C6" s="31">
        <v>8195.3700000000008</v>
      </c>
      <c r="D6" s="46">
        <f>C6*B6</f>
        <v>114735.18000000001</v>
      </c>
      <c r="E6" s="50" t="s">
        <v>44</v>
      </c>
      <c r="F6" s="47" t="s">
        <v>43</v>
      </c>
    </row>
    <row r="7" spans="1:6" x14ac:dyDescent="0.3">
      <c r="A7" s="38" t="s">
        <v>46</v>
      </c>
      <c r="B7" s="31"/>
      <c r="C7" s="31"/>
      <c r="D7" s="31"/>
      <c r="E7" s="27" t="s">
        <v>47</v>
      </c>
      <c r="F7" s="23"/>
    </row>
    <row r="8" spans="1:6" x14ac:dyDescent="0.3">
      <c r="A8" s="38"/>
      <c r="B8" s="31"/>
      <c r="C8" s="31"/>
      <c r="D8" s="31"/>
      <c r="E8" s="27"/>
      <c r="F8" s="23"/>
    </row>
    <row r="9" spans="1:6" x14ac:dyDescent="0.3">
      <c r="A9" s="39"/>
      <c r="B9" s="31"/>
      <c r="C9" s="31"/>
      <c r="D9" s="31"/>
      <c r="E9" s="27"/>
      <c r="F9" s="23"/>
    </row>
    <row r="10" spans="1:6" x14ac:dyDescent="0.3">
      <c r="A10" s="38"/>
      <c r="B10" s="31"/>
      <c r="C10" s="31"/>
      <c r="D10" s="31"/>
      <c r="E10" s="27"/>
      <c r="F10" s="23"/>
    </row>
    <row r="11" spans="1:6" x14ac:dyDescent="0.3">
      <c r="A11" s="38"/>
      <c r="B11" s="31"/>
      <c r="C11" s="31"/>
      <c r="D11" s="31"/>
      <c r="E11" s="27"/>
      <c r="F11" s="23"/>
    </row>
    <row r="12" spans="1:6" x14ac:dyDescent="0.3">
      <c r="A12" s="38"/>
      <c r="B12" s="31"/>
      <c r="C12" s="31"/>
      <c r="D12" s="31"/>
      <c r="E12" s="27"/>
      <c r="F12" s="23"/>
    </row>
    <row r="13" spans="1:6" x14ac:dyDescent="0.3">
      <c r="A13" s="40"/>
      <c r="B13" s="31"/>
      <c r="C13" s="31"/>
      <c r="D13" s="31"/>
      <c r="E13" s="27"/>
      <c r="F13" s="23"/>
    </row>
    <row r="14" spans="1:6" x14ac:dyDescent="0.3">
      <c r="A14" s="40"/>
      <c r="B14" s="31"/>
      <c r="C14" s="31"/>
      <c r="D14" s="31"/>
      <c r="E14" s="27"/>
      <c r="F14" s="23"/>
    </row>
    <row r="15" spans="1:6" x14ac:dyDescent="0.3">
      <c r="A15" s="36"/>
      <c r="B15" s="31"/>
      <c r="C15" s="31"/>
      <c r="D15" s="31"/>
      <c r="E15" s="23"/>
      <c r="F15" s="23"/>
    </row>
    <row r="16" spans="1:6" x14ac:dyDescent="0.3">
      <c r="A16" s="36"/>
      <c r="B16" s="31"/>
      <c r="C16" s="31"/>
      <c r="D16" s="31"/>
      <c r="E16" s="23"/>
      <c r="F16" s="23"/>
    </row>
    <row r="17" spans="1:6" x14ac:dyDescent="0.3">
      <c r="A17" s="37"/>
      <c r="B17" s="31"/>
      <c r="C17" s="31"/>
      <c r="D17" s="31"/>
      <c r="E17" s="23"/>
      <c r="F17" s="23"/>
    </row>
    <row r="18" spans="1:6" x14ac:dyDescent="0.3">
      <c r="A18" s="37"/>
      <c r="B18" s="31"/>
      <c r="C18" s="31"/>
      <c r="D18" s="31"/>
      <c r="E18" s="23"/>
      <c r="F18" s="23"/>
    </row>
    <row r="19" spans="1:6" x14ac:dyDescent="0.3">
      <c r="A19" s="37"/>
      <c r="B19" s="31"/>
      <c r="C19" s="31"/>
      <c r="D19" s="31"/>
      <c r="E19" s="23"/>
      <c r="F19" s="23"/>
    </row>
    <row r="20" spans="1:6" x14ac:dyDescent="0.3">
      <c r="A20" s="37"/>
      <c r="B20" s="31"/>
      <c r="C20" s="31"/>
      <c r="D20" s="31"/>
      <c r="E20" s="23"/>
      <c r="F20" s="23"/>
    </row>
    <row r="21" spans="1:6" x14ac:dyDescent="0.3">
      <c r="A21" s="41"/>
      <c r="B21" s="31"/>
      <c r="C21" s="31"/>
      <c r="D21" s="31"/>
      <c r="E21" s="23"/>
      <c r="F21" s="23"/>
    </row>
    <row r="22" spans="1:6" x14ac:dyDescent="0.3">
      <c r="A22" s="24"/>
      <c r="B22" s="23"/>
      <c r="C22" s="23"/>
      <c r="D22" s="23"/>
      <c r="E22" s="23"/>
      <c r="F22" s="23"/>
    </row>
    <row r="23" spans="1:6" x14ac:dyDescent="0.3">
      <c r="A23" s="24"/>
      <c r="B23" s="23"/>
      <c r="C23" s="23"/>
      <c r="D23" s="23"/>
      <c r="E23" s="23"/>
      <c r="F23" s="23"/>
    </row>
    <row r="24" spans="1:6" x14ac:dyDescent="0.3">
      <c r="A24" s="24"/>
      <c r="B24" s="23"/>
      <c r="C24" s="23"/>
      <c r="D24" s="23"/>
      <c r="E24" s="23"/>
      <c r="F24" s="23"/>
    </row>
    <row r="25" spans="1:6" x14ac:dyDescent="0.3">
      <c r="A25" s="23"/>
      <c r="B25" s="23"/>
      <c r="C25" s="23"/>
      <c r="D25" s="23"/>
      <c r="E25" s="23"/>
      <c r="F25" s="23"/>
    </row>
    <row r="26" spans="1:6" x14ac:dyDescent="0.3">
      <c r="A26" s="23"/>
      <c r="B26" s="23"/>
      <c r="C26" s="23"/>
      <c r="D26" s="23"/>
      <c r="E26" s="23"/>
      <c r="F26" s="23"/>
    </row>
    <row r="27" spans="1:6" x14ac:dyDescent="0.3">
      <c r="A27" s="23"/>
      <c r="B27" s="23"/>
      <c r="C27" s="23"/>
      <c r="D27" s="23">
        <f>SUM(D3:D26)</f>
        <v>114735.18000000001</v>
      </c>
      <c r="E27" s="23"/>
      <c r="F27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наименование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2026-07-07T06:23:29Z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