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F0C39108-1028-4027-9A42-6B34B59298C9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10" i="1" l="1"/>
  <c r="H10" i="1" l="1"/>
  <c r="L10" i="1" l="1"/>
  <c r="N10" i="1" l="1"/>
  <c r="N11" i="1" s="1"/>
  <c r="M10" i="1"/>
  <c r="H12" i="1" l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<sst xmlns="http://schemas.openxmlformats.org/spreadsheetml/2006/main" count="33" uniqueCount="33">
  <si>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</si>
  <si>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</si>
  <si>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</si>
  <si>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</si>
  <si>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</si>
  <si>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</si>
  <si>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</si>
  <si>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</si>
  <si>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</si>
  <si>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</si>
  <si>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</si>
  <si>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</si>
  <si>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</si>
  <si>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</si>
  <si>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</si>
  <si>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руб. </t>
  </si>
  <si>
    <t>рублей</t>
  </si>
  <si>
    <t xml:space="preserve">* При определении Н(М)ЦК, ЦКЕП Договора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</si>
  <si>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Рассчет Н(М)ЦК, ЦКЕП произвел:</t>
  </si>
  <si>
    <t>Заказчик:</t>
  </si>
  <si>
    <t>Мунческу М.А.</t>
  </si>
  <si>
    <t>Васильева Ю.В.</t>
  </si>
  <si>
    <t>Приложение 1 к Описанию объекта закупки</t>
  </si>
  <si>
    <t>V - коэф-нт вариации</t>
  </si>
  <si>
    <t>В результате проведенного расчета Н(М)ЦК, ЦКЕП Контракта составила:</t>
  </si>
  <si>
    <t xml:space="preserve">ИЦИ №5 № ___ от ________   </t>
  </si>
  <si>
    <t>Заказчиком было направлены запросы о предоставлении ценовой информации не менее чем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</si>
  <si>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ИЦИ №4 № ___ от ________   </t>
  </si>
  <si>
    <t>Ответы на запрос получены от 3 исполнителей.</t>
  </si>
  <si>
    <t>Предоставление (передача) на условиях простой (неисключительной) лицензии право на использование программ для электронно-вычислительных машин (ЭВМ) (Программного продукта) (Продление технической поддержки Varwin Edu Python)</t>
  </si>
  <si>
    <t xml:space="preserve">ИЦИ №1 № 121 от 29.06.26    </t>
  </si>
  <si>
    <t>ИЦИ №2 № 122 от 30.06.26</t>
  </si>
  <si>
    <t>ИЦИ №3 № 123 от 30.06.26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</si>
</sst>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000000"/>
      <name val="Calibri Light"/>
      <family val="2"/>
      <charset val="204"/>
      <scheme val="major"/>
    </font>
    <font>
      <sz val="9"/>
      <color theme="1"/>
      <name val="Calibri Light"/>
      <family val="2"/>
      <charset val="204"/>
      <scheme val="major"/>
    </font>
    <font>
      <b/>
      <i/>
      <sz val="9"/>
      <color indexed="8"/>
      <name val="Calibri Light"/>
      <family val="2"/>
      <charset val="204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4" fontId="13" fillId="0" borderId="11" xfId="0" applyNumberFormat="1" applyFont="1" applyBorder="1" applyAlignment="1">
      <alignment horizontal="center" vertical="center"/>
    </xf>
    <xf numFmtId="4" fontId="13" fillId="0" borderId="10" xfId="0" applyNumberFormat="1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0" fontId="7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7</xdr:row>
      <xdr:rowOff>504825</xdr:rowOff>
    </xdr:from>
    <xdr:to>
      <xdr:col>11</xdr:col>
      <xdr:colOff>762000</xdr:colOff>
      <xdr:row>7</xdr:row>
      <xdr:rowOff>895350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29650" y="2105025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85725</xdr:colOff>
      <xdr:row>7</xdr:row>
      <xdr:rowOff>390525</xdr:rowOff>
    </xdr:from>
    <xdr:to>
      <xdr:col>12</xdr:col>
      <xdr:colOff>1028700</xdr:colOff>
      <xdr:row>7</xdr:row>
      <xdr:rowOff>704850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34525" y="1990725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view="pageBreakPreview" zoomScaleSheetLayoutView="100" zoomScalePageLayoutView="85" workbookViewId="0">
      <selection activeCell="E10" sqref="E10"/>
    </sheetView>
  </sheetViews>
  <sheetFormatPr defaultRowHeight="15" x14ac:dyDescent="0.25"/>
  <cols>
    <col min="1" max="1" width="7" customWidth="1"/>
    <col min="2" max="2" width="32.42578125" customWidth="1"/>
    <col min="3" max="7" width="9.2851562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6" t="s">
        <v>22</v>
      </c>
      <c r="M1" s="36"/>
      <c r="N1" s="36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32.25" customHeight="1" x14ac:dyDescent="0.25">
      <c r="A4" s="39" t="s">
        <v>26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.75" x14ac:dyDescent="0.25">
      <c r="A5" s="39" t="s">
        <v>28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10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39" customHeight="1" x14ac:dyDescent="0.25">
      <c r="A7" s="40" t="s">
        <v>2</v>
      </c>
      <c r="B7" s="40" t="s">
        <v>3</v>
      </c>
      <c r="C7" s="43" t="s">
        <v>4</v>
      </c>
      <c r="D7" s="44"/>
      <c r="E7" s="44"/>
      <c r="F7" s="44"/>
      <c r="G7" s="44"/>
      <c r="H7" s="45"/>
      <c r="I7" s="40" t="s">
        <v>5</v>
      </c>
      <c r="J7" s="40" t="s">
        <v>6</v>
      </c>
      <c r="K7" s="47" t="s">
        <v>7</v>
      </c>
      <c r="L7" s="47"/>
      <c r="M7" s="47"/>
      <c r="N7" s="5" t="s">
        <v>15</v>
      </c>
    </row>
    <row r="8" spans="1:14" ht="76.5" x14ac:dyDescent="0.25">
      <c r="A8" s="41"/>
      <c r="B8" s="42"/>
      <c r="C8" s="3" t="s">
        <v>30</v>
      </c>
      <c r="D8" s="3" t="s">
        <v>31</v>
      </c>
      <c r="E8" s="3" t="s">
        <v>32</v>
      </c>
      <c r="F8" s="3" t="s">
        <v>27</v>
      </c>
      <c r="G8" s="3" t="s">
        <v>25</v>
      </c>
      <c r="H8" s="6"/>
      <c r="I8" s="46"/>
      <c r="J8" s="46"/>
      <c r="K8" s="7" t="s">
        <v>8</v>
      </c>
      <c r="L8" s="8" t="s">
        <v>9</v>
      </c>
      <c r="M8" s="8" t="s">
        <v>23</v>
      </c>
      <c r="N8" s="9"/>
    </row>
    <row r="9" spans="1:14" ht="54.75" thickBot="1" x14ac:dyDescent="0.3">
      <c r="A9" s="10">
        <v>1</v>
      </c>
      <c r="B9" s="11">
        <v>2</v>
      </c>
      <c r="C9" s="10">
        <v>3</v>
      </c>
      <c r="D9" s="10">
        <v>4</v>
      </c>
      <c r="E9" s="10">
        <v>5</v>
      </c>
      <c r="F9" s="10">
        <v>6</v>
      </c>
      <c r="G9" s="10">
        <v>7</v>
      </c>
      <c r="H9" t="s">
        <v>10</v>
      </c>
      <c r="I9" s="10">
        <v>9</v>
      </c>
      <c r="J9" s="10" t="s">
        <v>11</v>
      </c>
      <c r="K9" s="10" t="s">
        <v>12</v>
      </c>
      <c r="L9" s="10">
        <v>12</v>
      </c>
      <c r="M9" s="10">
        <v>13</v>
      </c>
      <c r="N9" s="10" t="s">
        <v>14</v>
      </c>
    </row>
    <row r="10" spans="1:14" ht="81.75" customHeight="1" thickTop="1" thickBot="1" x14ac:dyDescent="0.3">
      <c r="A10" s="12">
        <v>1</v>
      </c>
      <c r="B10" s="13" t="s">
        <v>29</v>
      </c>
      <c r="C10" s="14">
        <v>27000</v>
      </c>
      <c r="D10" s="14">
        <v>27000</v>
      </c>
      <c r="E10" s="14">
        <v>27000</v>
      </c>
      <c r="F10" s="15"/>
      <c r="G10" s="16"/>
      <c r="H10" s="4">
        <f>C10+D10+E10+F10+G10</f>
        <v>81000</v>
      </c>
      <c r="I10" s="17">
        <v>8</v>
      </c>
      <c r="J10" s="18">
        <v>3</v>
      </c>
      <c r="K10" s="19">
        <f>(C10+D10+E10)/J10</f>
        <v>27000</v>
      </c>
      <c r="L10" s="19">
        <f>STDEV(D10:G10)</f>
        <v>0</v>
      </c>
      <c r="M10" s="20">
        <f t="shared" ref="M10" si="0">L10/K10</f>
        <v>0</v>
      </c>
      <c r="N10" s="19">
        <f>ROUND(K10,2)*I10</f>
        <v>216000</v>
      </c>
    </row>
    <row r="11" spans="1:14" ht="26.25" customHeight="1" x14ac:dyDescent="0.25">
      <c r="A11" s="33" t="s">
        <v>13</v>
      </c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21"/>
      <c r="N11" s="22">
        <f>SUM(N10:N10)</f>
        <v>216000</v>
      </c>
    </row>
    <row r="12" spans="1:14" ht="15" customHeight="1" x14ac:dyDescent="0.25">
      <c r="A12" s="30" t="s">
        <v>24</v>
      </c>
      <c r="B12" s="30"/>
      <c r="C12" s="30"/>
      <c r="D12" s="30"/>
      <c r="E12" s="30"/>
      <c r="F12" s="30"/>
      <c r="G12" s="30"/>
      <c r="H12" s="24">
        <f>N11</f>
        <v>216000</v>
      </c>
      <c r="I12" s="23" t="s">
        <v>16</v>
      </c>
      <c r="J12" s="23"/>
      <c r="K12" s="23"/>
      <c r="L12" s="23"/>
      <c r="M12" s="23"/>
      <c r="N12" s="25"/>
    </row>
    <row r="13" spans="1:14" ht="60" customHeight="1" x14ac:dyDescent="0.25">
      <c r="A13" s="29" t="s">
        <v>17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 x14ac:dyDescent="0.25">
      <c r="A14" s="30" t="s">
        <v>18</v>
      </c>
      <c r="B14" s="30"/>
      <c r="C14" s="26"/>
      <c r="D14" s="26"/>
      <c r="E14" s="32" t="s">
        <v>20</v>
      </c>
      <c r="F14" s="32"/>
      <c r="G14" s="32"/>
      <c r="H14" s="32"/>
      <c r="I14" s="32"/>
      <c r="J14" s="26"/>
      <c r="K14" s="26"/>
      <c r="L14" s="26"/>
      <c r="M14" s="26"/>
      <c r="N14" s="26"/>
    </row>
    <row r="15" spans="1:14" x14ac:dyDescent="0.25">
      <c r="A15" s="31"/>
      <c r="B15" s="31"/>
      <c r="C15" s="31"/>
      <c r="D15" s="26"/>
      <c r="E15" s="27"/>
      <c r="F15" s="28"/>
      <c r="G15" s="27"/>
      <c r="H15" s="27"/>
      <c r="I15" s="27"/>
      <c r="J15" s="27"/>
      <c r="K15" s="27"/>
      <c r="L15" s="27"/>
      <c r="M15" s="27"/>
      <c r="N15" s="27"/>
    </row>
    <row r="16" spans="1:14" ht="12.75" customHeight="1" x14ac:dyDescent="0.25">
      <c r="A16" s="30" t="s">
        <v>19</v>
      </c>
      <c r="B16" s="30"/>
      <c r="C16" s="26"/>
      <c r="D16" s="26"/>
      <c r="E16" s="32" t="s">
        <v>21</v>
      </c>
      <c r="F16" s="32"/>
      <c r="G16" s="32"/>
      <c r="H16" s="32"/>
      <c r="I16" s="32"/>
      <c r="J16" s="26"/>
      <c r="K16" s="26"/>
      <c r="L16" s="26"/>
      <c r="M16" s="26"/>
      <c r="N16" s="26"/>
    </row>
  </sheetData>
  <mergeCells count="19">
    <mergeCell ref="A12:G12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A13:N13"/>
    <mergeCell ref="A14:B14"/>
    <mergeCell ref="A15:C15"/>
    <mergeCell ref="A16:B16"/>
    <mergeCell ref="E14:I14"/>
    <mergeCell ref="E16:I16"/>
  </mergeCells>
  <phoneticPr fontId="0" type="noConversion"/>
  <pageMargins left="0.7" right="0.7" top="0.3125" bottom="0.1562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2026-07-06T16:49:36Z</dcterms:modified>
</cp:coreProperties>
</file>