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30" yWindow="585" windowWidth="15810" windowHeight="14010" firstSheet="1" activeTab="1"/>
  </bookViews>
  <sheets>
    <sheet name="НМЦК-п.3.7.1" sheetId="8" r:id="rId1"/>
    <sheet name="Прилож.1 - п.3.7.1" sheetId="9" r:id="rId2"/>
  </sheets>
  <definedNames>
    <definedName name="_xlnm.Print_Area" localSheetId="1">'Прилож.1 - п.3.7.1'!$A$1:$Q$17</definedName>
  </definedNames>
  <calcPr calcId="12451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11" i="9"/>
  <c r="K11" l="1"/>
  <c r="L11" l="1"/>
  <c r="N11" l="1"/>
  <c r="N13" s="1"/>
  <c r="M11"/>
</calcChain>
</file>

<file path=xl/sharedStrings.xml><?xml version="1.0" encoding="utf-8"?>
<sst xmlns="http://schemas.openxmlformats.org/spreadsheetml/2006/main" count="45" uniqueCount="45">
  <si>
    <t>(предмет контракта)</t>
  </si>
  <si>
    <t>Основные характеристики объекта закупки</t>
  </si>
  <si>
    <t>Используемый метод определения НМЦК с обоснованием:</t>
  </si>
  <si>
    <t>Дата подготовки обоснования НМЦК: _ _._._. 201_г.</t>
  </si>
  <si>
    <t>Работник контрактной службы</t>
  </si>
  <si>
    <t>___________ /__________/ (подпись/ФИО)</t>
  </si>
  <si>
    <t>_ _._._. 201_г.</t>
  </si>
  <si>
    <t>Исполнитель: ________ (ФИО), контактный тел. ________</t>
  </si>
  <si>
    <t xml:space="preserve"> ______________ (должность)</t>
  </si>
  <si>
    <t>№ п/п</t>
  </si>
  <si>
    <t>Среднее квадратичное отклонение</t>
  </si>
  <si>
    <t>8=3+4+5+6+7</t>
  </si>
  <si>
    <t>13=8*9/10</t>
  </si>
  <si>
    <r>
      <t xml:space="preserve">____________________ </t>
    </r>
    <r>
      <rPr>
        <i/>
        <sz val="12"/>
        <color indexed="8"/>
        <rFont val="Times New Roman"/>
        <family val="1"/>
        <charset val="204"/>
      </rPr>
      <t>(указать сумму)</t>
    </r>
  </si>
  <si>
    <t>Определение однородности совокупности значений выявленных цен</t>
  </si>
  <si>
    <t>Наименование товара (работы, услуги)</t>
  </si>
  <si>
    <t>v - кол-во (объем) закупаемого товара (работы, услуги), ед.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</si>
  <si>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</si>
  <si>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&lt;ц&gt; - средн. арифм. величина цены единицы прод-ции, руб.</t>
  </si>
  <si>
    <t>11=          /10</t>
  </si>
  <si>
    <r>
      <t xml:space="preserve">V - коэф-нт вариации </t>
    </r>
    <r>
      <rPr>
        <i/>
        <sz val="10"/>
        <color indexed="10"/>
        <rFont val="Times New Roman"/>
        <family val="1"/>
        <charset val="204"/>
      </rPr>
      <t>(не должен превышать 33%)</t>
    </r>
  </si>
  <si>
    <t>с направлением запросов о предоставлении ценовой информации не менее пяти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</si>
  <si>
    <t xml:space="preserve">Начальная (максимальная) цена контракта </t>
  </si>
  <si>
    <t xml:space="preserve">                  , руб. </t>
  </si>
  <si>
    <t>Обоснование начальной (максимальной) цены контракта (НМЦК)</t>
  </si>
  <si>
    <r>
      <t xml:space="preserve">Метод сопоставимых рыночных цен (анализ рынка) - НМЦКрын </t>
    </r>
    <r>
      <rPr>
        <b/>
        <sz val="12"/>
        <color indexed="10"/>
        <rFont val="Times New Roman"/>
        <family val="1"/>
        <charset val="204"/>
      </rPr>
      <t>с направлением запросов о предоставлении ценовой информации не менее пяти поставщикам (подрядчикам, исполнителям)</t>
    </r>
    <r>
      <rPr>
        <sz val="12"/>
        <color indexed="8"/>
        <rFont val="Times New Roman"/>
        <family val="1"/>
        <charset val="204"/>
      </rPr>
      <t xml:space="preserve">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  </t>
    </r>
    <r>
      <rPr>
        <i/>
        <sz val="12"/>
        <color indexed="8"/>
        <rFont val="Times New Roman"/>
        <family val="1"/>
        <charset val="204"/>
      </rPr>
      <t>(</t>
    </r>
    <r>
      <rPr>
        <b/>
        <i/>
        <sz val="12"/>
        <color indexed="10"/>
        <rFont val="Times New Roman"/>
        <family val="1"/>
        <charset val="204"/>
      </rPr>
      <t>п.3.7.1</t>
    </r>
    <r>
      <rPr>
        <i/>
        <sz val="12"/>
        <color indexed="8"/>
        <rFont val="Times New Roman"/>
        <family val="1"/>
        <charset val="204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</si>
  <si>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t>Определение и обоснование НМЦК методом сопоставимых рыночных цен (анализ рынка)</t>
  </si>
  <si>
    <r>
      <t xml:space="preserve">НМЦКрын., руб. (определение и обоснование НМЦК представлено в </t>
    </r>
    <r>
      <rPr>
        <b/>
        <sz val="12"/>
        <color indexed="8"/>
        <rFont val="Times New Roman"/>
        <family val="1"/>
        <charset val="204"/>
      </rPr>
      <t>Приложении №1</t>
    </r>
    <r>
      <rPr>
        <sz val="12"/>
        <color indexed="8"/>
        <rFont val="Times New Roman"/>
        <family val="1"/>
        <charset val="204"/>
      </rPr>
      <t>)</t>
    </r>
  </si>
  <si>
    <t>ИЦИ №1</t>
  </si>
  <si>
    <t>ИЦИ №2</t>
  </si>
  <si>
    <t>ИЦИ №3</t>
  </si>
  <si>
    <t>Номер источника ценовой информации (ИЦИ №i) и цена единицы товара, работы, услуги, представленная i-тым ИЦИ (Цi), руб.</t>
  </si>
  <si>
    <t>ИЦИ №4</t>
  </si>
  <si>
    <t>ИЦИ №5</t>
  </si>
  <si>
    <t>10 = кол-во ответов ИЦИ</t>
  </si>
  <si>
    <r>
      <t>Ответы на запрос получены от _</t>
    </r>
    <r>
      <rPr>
        <u/>
        <sz val="11"/>
        <color indexed="8"/>
        <rFont val="Times New Roman"/>
        <family val="1"/>
        <charset val="204"/>
      </rPr>
      <t>3</t>
    </r>
    <r>
      <rPr>
        <sz val="11"/>
        <color indexed="8"/>
        <rFont val="Times New Roman"/>
        <family val="1"/>
        <charset val="204"/>
      </rPr>
      <t>_ поставщиков (подрядчиков, исполнителей).</t>
    </r>
  </si>
  <si>
    <t>Ед. изм.</t>
  </si>
  <si>
    <t>Методист</t>
  </si>
  <si>
    <t>О.В. Зорина</t>
  </si>
  <si>
    <t>тел. 246-59-46</t>
  </si>
  <si>
    <t xml:space="preserve">Летний набор для песочницы </t>
  </si>
  <si>
    <r>
      <t xml:space="preserve">Заказчиком было направлены запросы от </t>
    </r>
    <r>
      <rPr>
        <b/>
        <sz val="11"/>
        <rFont val="Times New Roman"/>
        <family val="1"/>
        <charset val="204"/>
      </rPr>
      <t>09.04.2026</t>
    </r>
    <r>
      <rPr>
        <sz val="11"/>
        <color rgb="FF000000"/>
        <rFont val="Times New Roman"/>
        <family val="1"/>
        <charset val="204"/>
      </rPr>
      <t xml:space="preserve"> б/н о предоставлении ценовой информации </t>
    </r>
    <r>
      <rPr>
        <u/>
        <sz val="11"/>
        <color indexed="8"/>
        <rFont val="Times New Roman"/>
        <family val="1"/>
        <charset val="204"/>
      </rPr>
      <t>5-ти поставщикам (подрядчикам, исполнителям)</t>
    </r>
    <r>
      <rPr>
        <sz val="11"/>
        <color indexed="8"/>
        <rFont val="Times New Roman"/>
        <family val="1"/>
        <charset val="204"/>
      </rPr>
      <t>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  </r>
  </si>
  <si>
    <t xml:space="preserve">1. Предельная цена - ККН 32.40.39.129-058 - в Приложении к распоряжению № 589-р от 27.02.2026 Комитета по гос.заказу СПб не найдена                                                                                                                                                                                                 </t>
  </si>
  <si>
    <t>1. ИЦИ № 1 Вх.№ 64/26 от 13.04.2026 г. 2. ИЦИ № 2 Вх.№ 65/26 от 13.04.2026 г 3. ИЦИ № 3 Вх.№ 66/26 от 13.04.2026</t>
  </si>
  <si>
    <t>НАБОР</t>
  </si>
</sst>
</file>

<file path=xl/styles.xml><?xml version="1.0" encoding="utf-8"?>
<styleSheet xmlns="http://schemas.openxmlformats.org/spreadsheetml/2006/main">
  <fonts count="30">
    <font>
      <sz val="11"/>
      <color theme="1"/>
      <name val="Calibri"/>
      <family val="2"/>
      <charset val="204"/>
      <scheme val="minor"/>
    </font>
    <font>
      <b/>
      <sz val="12"/>
      <color indexed="8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i/>
      <sz val="10"/>
      <color indexed="10"/>
      <name val="Times New Roman"/>
      <family val="1"/>
      <charset val="204"/>
    </font>
    <font>
      <b/>
      <sz val="12"/>
      <color indexed="10"/>
      <name val="Times New Roman"/>
      <family val="1"/>
      <charset val="204"/>
    </font>
    <font>
      <b/>
      <i/>
      <sz val="12"/>
      <color indexed="10"/>
      <name val="Times New Roman"/>
      <family val="1"/>
      <charset val="204"/>
    </font>
    <font>
      <sz val="11"/>
      <color indexed="8"/>
      <name val="Times New Roman"/>
      <family val="1"/>
      <charset val="204"/>
    </font>
    <font>
      <u/>
      <sz val="11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i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i/>
      <sz val="10"/>
      <color rgb="FFC00000"/>
      <name val="Times New Roman"/>
      <family val="1"/>
      <charset val="204"/>
    </font>
    <font>
      <sz val="11"/>
      <color rgb="FFC00000"/>
      <name val="Times New Roman"/>
      <family val="1"/>
      <charset val="204"/>
    </font>
    <font>
      <sz val="10"/>
      <color rgb="FFC00000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1"/>
      <color rgb="FF000000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10"/>
      <color indexed="10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b/>
      <sz val="11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73">
    <xf numFmtId="0" fontId="0" fillId="0" borderId="0" xfId="0"/>
    <xf numFmtId="0" fontId="10" fillId="0" borderId="0" xfId="0" applyFont="1" applyAlignment="1">
      <alignment vertical="center" wrapText="1"/>
    </xf>
    <xf numFmtId="0" fontId="10" fillId="0" borderId="0" xfId="0" applyFont="1" applyAlignment="1">
      <alignment horizontal="center" vertical="center" wrapText="1"/>
    </xf>
    <xf numFmtId="4" fontId="10" fillId="0" borderId="0" xfId="0" applyNumberFormat="1" applyFont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12" fillId="2" borderId="1" xfId="0" applyFont="1" applyFill="1" applyBorder="1" applyAlignment="1">
      <alignment horizontal="left" vertical="center" wrapText="1"/>
    </xf>
    <xf numFmtId="4" fontId="13" fillId="2" borderId="1" xfId="0" applyNumberFormat="1" applyFont="1" applyFill="1" applyBorder="1" applyAlignment="1">
      <alignment horizontal="center" vertical="center" wrapText="1"/>
    </xf>
    <xf numFmtId="0" fontId="14" fillId="0" borderId="0" xfId="0" applyFont="1" applyAlignment="1">
      <alignment vertical="center"/>
    </xf>
    <xf numFmtId="0" fontId="14" fillId="0" borderId="0" xfId="0" applyFont="1" applyAlignment="1">
      <alignment horizontal="left" vertical="center"/>
    </xf>
    <xf numFmtId="0" fontId="14" fillId="0" borderId="0" xfId="0" applyFont="1" applyAlignment="1">
      <alignment horizontal="right" vertical="center"/>
    </xf>
    <xf numFmtId="0" fontId="14" fillId="0" borderId="0" xfId="0" applyFont="1" applyAlignment="1">
      <alignment horizontal="center" vertical="center"/>
    </xf>
    <xf numFmtId="4" fontId="10" fillId="0" borderId="0" xfId="0" applyNumberFormat="1" applyFont="1" applyAlignment="1">
      <alignment vertical="center" wrapText="1"/>
    </xf>
    <xf numFmtId="4" fontId="15" fillId="2" borderId="2" xfId="0" applyNumberFormat="1" applyFont="1" applyFill="1" applyBorder="1" applyAlignment="1">
      <alignment horizontal="center" vertical="center" wrapText="1"/>
    </xf>
    <xf numFmtId="0" fontId="10" fillId="0" borderId="1" xfId="0" applyFont="1" applyBorder="1" applyAlignment="1">
      <alignment vertical="center" wrapText="1"/>
    </xf>
    <xf numFmtId="4" fontId="15" fillId="2" borderId="3" xfId="0" applyNumberFormat="1" applyFont="1" applyFill="1" applyBorder="1" applyAlignment="1">
      <alignment vertical="center" wrapText="1"/>
    </xf>
    <xf numFmtId="0" fontId="16" fillId="2" borderId="1" xfId="0" applyFont="1" applyFill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center" vertical="center" wrapText="1"/>
    </xf>
    <xf numFmtId="4" fontId="18" fillId="2" borderId="1" xfId="0" applyNumberFormat="1" applyFont="1" applyFill="1" applyBorder="1" applyAlignment="1">
      <alignment horizontal="center" vertical="center" wrapText="1"/>
    </xf>
    <xf numFmtId="0" fontId="18" fillId="2" borderId="1" xfId="0" applyFont="1" applyFill="1" applyBorder="1" applyAlignment="1">
      <alignment horizontal="center" vertical="center" wrapText="1"/>
    </xf>
    <xf numFmtId="0" fontId="19" fillId="0" borderId="5" xfId="0" applyFont="1" applyBorder="1" applyAlignment="1">
      <alignment horizontal="right" vertical="center" wrapText="1"/>
    </xf>
    <xf numFmtId="4" fontId="15" fillId="2" borderId="1" xfId="0" applyNumberFormat="1" applyFont="1" applyFill="1" applyBorder="1" applyAlignment="1">
      <alignment horizontal="center" vertical="center" wrapText="1"/>
    </xf>
    <xf numFmtId="4" fontId="15" fillId="0" borderId="2" xfId="0" applyNumberFormat="1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 wrapText="1"/>
    </xf>
    <xf numFmtId="4" fontId="18" fillId="0" borderId="1" xfId="0" applyNumberFormat="1" applyFont="1" applyFill="1" applyBorder="1" applyAlignment="1">
      <alignment horizontal="center" vertical="center" wrapText="1"/>
    </xf>
    <xf numFmtId="0" fontId="15" fillId="0" borderId="2" xfId="0" applyFont="1" applyFill="1" applyBorder="1" applyAlignment="1">
      <alignment horizontal="center" vertical="top" wrapText="1"/>
    </xf>
    <xf numFmtId="10" fontId="18" fillId="0" borderId="1" xfId="0" applyNumberFormat="1" applyFont="1" applyFill="1" applyBorder="1" applyAlignment="1">
      <alignment horizontal="center" vertical="center" wrapText="1"/>
    </xf>
    <xf numFmtId="0" fontId="20" fillId="3" borderId="1" xfId="0" applyFont="1" applyFill="1" applyBorder="1" applyAlignment="1">
      <alignment horizontal="center" vertical="center" wrapText="1"/>
    </xf>
    <xf numFmtId="4" fontId="21" fillId="3" borderId="1" xfId="0" applyNumberFormat="1" applyFont="1" applyFill="1" applyBorder="1" applyAlignment="1">
      <alignment horizontal="center" vertical="center" wrapText="1"/>
    </xf>
    <xf numFmtId="4" fontId="22" fillId="3" borderId="1" xfId="0" applyNumberFormat="1" applyFont="1" applyFill="1" applyBorder="1" applyAlignment="1">
      <alignment horizontal="center" vertical="center" wrapText="1"/>
    </xf>
    <xf numFmtId="10" fontId="22" fillId="3" borderId="1" xfId="0" applyNumberFormat="1" applyFont="1" applyFill="1" applyBorder="1" applyAlignment="1">
      <alignment horizontal="center" vertical="center" wrapText="1"/>
    </xf>
    <xf numFmtId="0" fontId="15" fillId="2" borderId="2" xfId="0" applyFont="1" applyFill="1" applyBorder="1" applyAlignment="1">
      <alignment horizontal="center" vertical="center" wrapText="1"/>
    </xf>
    <xf numFmtId="4" fontId="16" fillId="2" borderId="1" xfId="0" applyNumberFormat="1" applyFont="1" applyFill="1" applyBorder="1" applyAlignment="1">
      <alignment horizontal="center" vertical="center" wrapText="1"/>
    </xf>
    <xf numFmtId="0" fontId="23" fillId="0" borderId="0" xfId="0" applyFont="1"/>
    <xf numFmtId="0" fontId="0" fillId="0" borderId="0" xfId="0" applyFont="1"/>
    <xf numFmtId="0" fontId="24" fillId="0" borderId="0" xfId="0" applyFont="1" applyAlignment="1">
      <alignment horizontal="left" vertical="center" wrapText="1"/>
    </xf>
    <xf numFmtId="0" fontId="24" fillId="0" borderId="0" xfId="0" applyFont="1" applyFill="1" applyAlignment="1">
      <alignment horizontal="left" vertical="center" wrapText="1"/>
    </xf>
    <xf numFmtId="0" fontId="22" fillId="3" borderId="0" xfId="0" applyFont="1" applyFill="1"/>
    <xf numFmtId="0" fontId="24" fillId="0" borderId="0" xfId="0" applyFont="1" applyAlignment="1">
      <alignment horizontal="left" vertical="center" wrapText="1"/>
    </xf>
    <xf numFmtId="0" fontId="10" fillId="0" borderId="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0" fillId="3" borderId="1" xfId="0" applyFill="1" applyBorder="1"/>
    <xf numFmtId="4" fontId="10" fillId="0" borderId="1" xfId="0" applyNumberFormat="1" applyFont="1" applyBorder="1" applyAlignment="1">
      <alignment horizontal="center" vertical="center" wrapText="1"/>
    </xf>
    <xf numFmtId="0" fontId="10" fillId="0" borderId="0" xfId="0" applyFont="1"/>
    <xf numFmtId="14" fontId="10" fillId="4" borderId="0" xfId="0" applyNumberFormat="1" applyFont="1" applyFill="1"/>
    <xf numFmtId="4" fontId="18" fillId="4" borderId="1" xfId="0" applyNumberFormat="1" applyFont="1" applyFill="1" applyBorder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0" fontId="14" fillId="0" borderId="0" xfId="0" applyFont="1" applyAlignment="1">
      <alignment horizontal="left" vertical="center"/>
    </xf>
    <xf numFmtId="0" fontId="11" fillId="0" borderId="0" xfId="0" applyFont="1" applyAlignment="1">
      <alignment horizontal="center" vertical="center" wrapText="1"/>
    </xf>
    <xf numFmtId="0" fontId="25" fillId="0" borderId="6" xfId="0" applyFont="1" applyBorder="1" applyAlignment="1">
      <alignment horizontal="center" vertical="center" wrapText="1"/>
    </xf>
    <xf numFmtId="0" fontId="12" fillId="2" borderId="7" xfId="0" applyFont="1" applyFill="1" applyBorder="1" applyAlignment="1">
      <alignment horizontal="left" vertical="center" wrapText="1"/>
    </xf>
    <xf numFmtId="0" fontId="12" fillId="2" borderId="5" xfId="0" applyFont="1" applyFill="1" applyBorder="1" applyAlignment="1">
      <alignment horizontal="left" vertical="center" wrapText="1"/>
    </xf>
    <xf numFmtId="0" fontId="14" fillId="0" borderId="0" xfId="0" applyFont="1" applyAlignment="1">
      <alignment vertical="center"/>
    </xf>
    <xf numFmtId="0" fontId="10" fillId="0" borderId="0" xfId="0" applyFont="1" applyAlignment="1">
      <alignment horizontal="left"/>
    </xf>
    <xf numFmtId="0" fontId="10" fillId="0" borderId="0" xfId="0" applyFont="1" applyAlignment="1">
      <alignment horizontal="center"/>
    </xf>
    <xf numFmtId="0" fontId="10" fillId="0" borderId="2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9" fillId="0" borderId="7" xfId="0" applyFont="1" applyBorder="1" applyAlignment="1">
      <alignment horizontal="right" vertical="center" wrapText="1"/>
    </xf>
    <xf numFmtId="0" fontId="19" fillId="0" borderId="4" xfId="0" applyFont="1" applyBorder="1" applyAlignment="1">
      <alignment horizontal="right" vertical="center" wrapText="1"/>
    </xf>
    <xf numFmtId="4" fontId="10" fillId="0" borderId="1" xfId="0" applyNumberFormat="1" applyFont="1" applyBorder="1" applyAlignment="1">
      <alignment horizontal="center" vertical="center" wrapText="1"/>
    </xf>
    <xf numFmtId="0" fontId="19" fillId="0" borderId="0" xfId="0" applyFont="1" applyAlignment="1">
      <alignment horizontal="center" vertical="center" wrapText="1"/>
    </xf>
    <xf numFmtId="0" fontId="24" fillId="4" borderId="0" xfId="0" applyFont="1" applyFill="1" applyAlignment="1">
      <alignment horizontal="left" vertical="center" wrapText="1"/>
    </xf>
    <xf numFmtId="0" fontId="24" fillId="0" borderId="0" xfId="0" applyFont="1" applyAlignment="1">
      <alignment horizontal="left" vertical="center" wrapText="1"/>
    </xf>
    <xf numFmtId="0" fontId="26" fillId="0" borderId="2" xfId="0" applyFont="1" applyBorder="1" applyAlignment="1">
      <alignment horizontal="center" vertical="center" wrapText="1"/>
    </xf>
    <xf numFmtId="0" fontId="26" fillId="0" borderId="3" xfId="0" applyFont="1" applyBorder="1" applyAlignment="1">
      <alignment horizontal="center" vertical="center" wrapText="1"/>
    </xf>
    <xf numFmtId="0" fontId="15" fillId="2" borderId="2" xfId="0" applyFont="1" applyFill="1" applyBorder="1" applyAlignment="1">
      <alignment horizontal="center" vertical="center" wrapText="1"/>
    </xf>
    <xf numFmtId="0" fontId="15" fillId="2" borderId="9" xfId="0" applyFont="1" applyFill="1" applyBorder="1" applyAlignment="1">
      <alignment horizontal="center" vertical="center" wrapText="1"/>
    </xf>
    <xf numFmtId="0" fontId="19" fillId="2" borderId="7" xfId="0" applyFont="1" applyFill="1" applyBorder="1" applyAlignment="1">
      <alignment horizontal="center" vertical="center" wrapText="1"/>
    </xf>
    <xf numFmtId="0" fontId="19" fillId="2" borderId="4" xfId="0" applyFont="1" applyFill="1" applyBorder="1" applyAlignment="1">
      <alignment horizontal="center" vertical="center" wrapText="1"/>
    </xf>
    <xf numFmtId="0" fontId="19" fillId="2" borderId="5" xfId="0" applyFont="1" applyFill="1" applyBorder="1" applyAlignment="1">
      <alignment horizontal="center" vertical="center" wrapText="1"/>
    </xf>
    <xf numFmtId="0" fontId="15" fillId="2" borderId="8" xfId="0" applyFont="1" applyFill="1" applyBorder="1" applyAlignment="1">
      <alignment horizontal="center" vertical="center" wrapText="1"/>
    </xf>
    <xf numFmtId="0" fontId="27" fillId="0" borderId="0" xfId="0" applyFont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0" fontId="24" fillId="5" borderId="0" xfId="0" applyFont="1" applyFill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114300</xdr:colOff>
      <xdr:row>8</xdr:row>
      <xdr:rowOff>352425</xdr:rowOff>
    </xdr:from>
    <xdr:to>
      <xdr:col>7</xdr:col>
      <xdr:colOff>561975</xdr:colOff>
      <xdr:row>8</xdr:row>
      <xdr:rowOff>685800</xdr:rowOff>
    </xdr:to>
    <xdr:pic>
      <xdr:nvPicPr>
        <xdr:cNvPr id="17464" name="Рисунок 1" descr="C:\Temp\KClipboardExport\l41eo45a.gif">
          <a:extLst>
            <a:ext uri="{FF2B5EF4-FFF2-40B4-BE49-F238E27FC236}">
              <a16:creationId xmlns="" xmlns:a16="http://schemas.microsoft.com/office/drawing/2014/main" id="{00000000-0008-0000-0100-0000384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4010025" y="3752850"/>
          <a:ext cx="447675" cy="333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66675</xdr:colOff>
      <xdr:row>8</xdr:row>
      <xdr:rowOff>133350</xdr:rowOff>
    </xdr:from>
    <xdr:to>
      <xdr:col>13</xdr:col>
      <xdr:colOff>1047750</xdr:colOff>
      <xdr:row>8</xdr:row>
      <xdr:rowOff>485775</xdr:rowOff>
    </xdr:to>
    <xdr:pic>
      <xdr:nvPicPr>
        <xdr:cNvPr id="17465" name="Picture 1" descr="C:\Temp\KClipboardExport\7d4qbwfz.gif">
          <a:extLst>
            <a:ext uri="{FF2B5EF4-FFF2-40B4-BE49-F238E27FC236}">
              <a16:creationId xmlns="" xmlns:a16="http://schemas.microsoft.com/office/drawing/2014/main" id="{00000000-0008-0000-0100-0000394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/>
        <a:stretch>
          <a:fillRect/>
        </a:stretch>
      </xdr:blipFill>
      <xdr:spPr bwMode="auto">
        <a:xfrm>
          <a:off x="8124825" y="3533775"/>
          <a:ext cx="981075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28575</xdr:colOff>
      <xdr:row>8</xdr:row>
      <xdr:rowOff>514350</xdr:rowOff>
    </xdr:from>
    <xdr:to>
      <xdr:col>11</xdr:col>
      <xdr:colOff>866775</xdr:colOff>
      <xdr:row>8</xdr:row>
      <xdr:rowOff>942975</xdr:rowOff>
    </xdr:to>
    <xdr:pic>
      <xdr:nvPicPr>
        <xdr:cNvPr id="17466" name="Picture 21" descr="C:\Temp\KClipboardExport\sssqsznq.gif">
          <a:extLst>
            <a:ext uri="{FF2B5EF4-FFF2-40B4-BE49-F238E27FC236}">
              <a16:creationId xmlns="" xmlns:a16="http://schemas.microsoft.com/office/drawing/2014/main" id="{00000000-0008-0000-0100-00003A4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457950" y="3914775"/>
          <a:ext cx="838200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66675</xdr:colOff>
      <xdr:row>8</xdr:row>
      <xdr:rowOff>771525</xdr:rowOff>
    </xdr:from>
    <xdr:to>
      <xdr:col>12</xdr:col>
      <xdr:colOff>704850</xdr:colOff>
      <xdr:row>9</xdr:row>
      <xdr:rowOff>57150</xdr:rowOff>
    </xdr:to>
    <xdr:pic>
      <xdr:nvPicPr>
        <xdr:cNvPr id="17467" name="Picture 19" descr="C:\Temp\KClipboardExport\8c4wnzhy.gif">
          <a:extLst>
            <a:ext uri="{FF2B5EF4-FFF2-40B4-BE49-F238E27FC236}">
              <a16:creationId xmlns="" xmlns:a16="http://schemas.microsoft.com/office/drawing/2014/main" id="{00000000-0008-0000-0100-00003B4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7372350" y="4171950"/>
          <a:ext cx="638175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219075</xdr:colOff>
      <xdr:row>9</xdr:row>
      <xdr:rowOff>228600</xdr:rowOff>
    </xdr:from>
    <xdr:to>
      <xdr:col>10</xdr:col>
      <xdr:colOff>485775</xdr:colOff>
      <xdr:row>9</xdr:row>
      <xdr:rowOff>428625</xdr:rowOff>
    </xdr:to>
    <xdr:pic>
      <xdr:nvPicPr>
        <xdr:cNvPr id="17468" name="Рисунок 1" descr="C:\Temp\KClipboardExport\l41eo45a.gif">
          <a:extLst>
            <a:ext uri="{FF2B5EF4-FFF2-40B4-BE49-F238E27FC236}">
              <a16:creationId xmlns="" xmlns:a16="http://schemas.microsoft.com/office/drawing/2014/main" id="{00000000-0008-0000-0100-00003C4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5915025" y="4667250"/>
          <a:ext cx="2667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47625</xdr:colOff>
      <xdr:row>7</xdr:row>
      <xdr:rowOff>238125</xdr:rowOff>
    </xdr:from>
    <xdr:to>
      <xdr:col>13</xdr:col>
      <xdr:colOff>647700</xdr:colOff>
      <xdr:row>7</xdr:row>
      <xdr:rowOff>571500</xdr:rowOff>
    </xdr:to>
    <xdr:pic>
      <xdr:nvPicPr>
        <xdr:cNvPr id="17469" name="Picture 1" descr="C:\Temp\KClipboardExport\7d4qbwfz.gif">
          <a:extLst>
            <a:ext uri="{FF2B5EF4-FFF2-40B4-BE49-F238E27FC236}">
              <a16:creationId xmlns="" xmlns:a16="http://schemas.microsoft.com/office/drawing/2014/main" id="{00000000-0008-0000-0100-00003D4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 r="56836" b="28496"/>
        <a:stretch>
          <a:fillRect/>
        </a:stretch>
      </xdr:blipFill>
      <xdr:spPr bwMode="auto">
        <a:xfrm>
          <a:off x="8105775" y="2762250"/>
          <a:ext cx="600075" cy="333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95250</xdr:colOff>
      <xdr:row>12</xdr:row>
      <xdr:rowOff>9525</xdr:rowOff>
    </xdr:from>
    <xdr:to>
      <xdr:col>12</xdr:col>
      <xdr:colOff>647700</xdr:colOff>
      <xdr:row>13</xdr:row>
      <xdr:rowOff>76200</xdr:rowOff>
    </xdr:to>
    <xdr:pic>
      <xdr:nvPicPr>
        <xdr:cNvPr id="17470" name="Picture 1" descr="C:\Temp\KClipboardExport\7d4qbwfz.gif">
          <a:extLst>
            <a:ext uri="{FF2B5EF4-FFF2-40B4-BE49-F238E27FC236}">
              <a16:creationId xmlns="" xmlns:a16="http://schemas.microsoft.com/office/drawing/2014/main" id="{00000000-0008-0000-0100-00003E4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 r="53398" b="32678"/>
        <a:stretch>
          <a:fillRect/>
        </a:stretch>
      </xdr:blipFill>
      <xdr:spPr bwMode="auto">
        <a:xfrm>
          <a:off x="7400925" y="6257925"/>
          <a:ext cx="5524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FF00"/>
  </sheetPr>
  <dimension ref="A1:B16"/>
  <sheetViews>
    <sheetView workbookViewId="0">
      <selection activeCell="O7" sqref="O7"/>
    </sheetView>
  </sheetViews>
  <sheetFormatPr defaultRowHeight="15"/>
  <cols>
    <col min="1" max="1" width="36.140625" style="3" customWidth="1"/>
    <col min="2" max="2" width="49" style="2" customWidth="1"/>
    <col min="3" max="16384" width="9.140625" style="1"/>
  </cols>
  <sheetData>
    <row r="1" spans="1:2" ht="25.5" customHeight="1">
      <c r="A1" s="47" t="s">
        <v>24</v>
      </c>
      <c r="B1" s="47"/>
    </row>
    <row r="2" spans="1:2" ht="54.75" customHeight="1">
      <c r="A2" s="47"/>
      <c r="B2" s="47"/>
    </row>
    <row r="3" spans="1:2" ht="15.75">
      <c r="A3" s="48" t="s">
        <v>0</v>
      </c>
      <c r="B3" s="48"/>
    </row>
    <row r="4" spans="1:2" ht="15.75">
      <c r="A4" s="4"/>
      <c r="B4" s="4"/>
    </row>
    <row r="5" spans="1:2" ht="86.25" customHeight="1">
      <c r="A5" s="5" t="s">
        <v>1</v>
      </c>
      <c r="B5" s="5"/>
    </row>
    <row r="6" spans="1:2" ht="242.25" customHeight="1">
      <c r="A6" s="5" t="s">
        <v>2</v>
      </c>
      <c r="B6" s="5" t="s">
        <v>25</v>
      </c>
    </row>
    <row r="7" spans="1:2" ht="91.5" customHeight="1">
      <c r="A7" s="5" t="s">
        <v>27</v>
      </c>
      <c r="B7" s="6" t="s">
        <v>13</v>
      </c>
    </row>
    <row r="8" spans="1:2" ht="29.25" customHeight="1">
      <c r="A8" s="49" t="s">
        <v>3</v>
      </c>
      <c r="B8" s="50"/>
    </row>
    <row r="9" spans="1:2" ht="15.75">
      <c r="A9" s="7"/>
      <c r="B9" s="7"/>
    </row>
    <row r="10" spans="1:2" ht="15.75">
      <c r="A10" s="51" t="s">
        <v>4</v>
      </c>
      <c r="B10" s="51"/>
    </row>
    <row r="11" spans="1:2" ht="15.75">
      <c r="A11" s="7"/>
      <c r="B11" s="7"/>
    </row>
    <row r="12" spans="1:2" ht="15.75">
      <c r="A12" s="8" t="s">
        <v>8</v>
      </c>
      <c r="B12" s="8" t="s">
        <v>5</v>
      </c>
    </row>
    <row r="13" spans="1:2" ht="15.75">
      <c r="A13" s="7"/>
      <c r="B13" s="7"/>
    </row>
    <row r="14" spans="1:2" ht="15.75">
      <c r="A14" s="9" t="s">
        <v>6</v>
      </c>
      <c r="B14" s="7"/>
    </row>
    <row r="15" spans="1:2" ht="15.75">
      <c r="A15" s="10"/>
      <c r="B15" s="7"/>
    </row>
    <row r="16" spans="1:2" ht="29.25" customHeight="1">
      <c r="A16" s="46" t="s">
        <v>7</v>
      </c>
      <c r="B16" s="46"/>
    </row>
  </sheetData>
  <mergeCells count="6">
    <mergeCell ref="A16:B16"/>
    <mergeCell ref="A1:B1"/>
    <mergeCell ref="A2:B2"/>
    <mergeCell ref="A3:B3"/>
    <mergeCell ref="A8:B8"/>
    <mergeCell ref="A10:B10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FF00"/>
    <pageSetUpPr fitToPage="1"/>
  </sheetPr>
  <dimension ref="A1:P17"/>
  <sheetViews>
    <sheetView tabSelected="1" topLeftCell="A8" workbookViewId="0">
      <selection activeCell="O11" sqref="O11"/>
    </sheetView>
  </sheetViews>
  <sheetFormatPr defaultRowHeight="15"/>
  <cols>
    <col min="1" max="1" width="3.5703125" customWidth="1"/>
    <col min="2" max="2" width="17.42578125" customWidth="1"/>
    <col min="3" max="3" width="8.140625" customWidth="1"/>
    <col min="4" max="4" width="8.42578125" customWidth="1"/>
    <col min="5" max="5" width="8.140625" customWidth="1"/>
    <col min="6" max="6" width="7.7109375" customWidth="1"/>
    <col min="7" max="7" width="7.42578125" customWidth="1"/>
    <col min="8" max="8" width="9.7109375" customWidth="1"/>
    <col min="9" max="9" width="8.42578125" customWidth="1"/>
    <col min="10" max="10" width="8.85546875" customWidth="1"/>
    <col min="11" max="11" width="11" customWidth="1"/>
    <col min="12" max="12" width="13.140625" customWidth="1"/>
    <col min="13" max="13" width="11.28515625" customWidth="1"/>
    <col min="14" max="14" width="16.140625" customWidth="1"/>
  </cols>
  <sheetData>
    <row r="1" spans="1:16" ht="27.75" customHeight="1">
      <c r="A1" s="59" t="s">
        <v>26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</row>
    <row r="2" spans="1:16" ht="49.5" customHeight="1">
      <c r="A2" s="70" t="s">
        <v>21</v>
      </c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</row>
    <row r="3" spans="1:16" ht="49.5" customHeight="1">
      <c r="A3" s="60" t="s">
        <v>41</v>
      </c>
      <c r="B3" s="60"/>
      <c r="C3" s="60"/>
      <c r="D3" s="60"/>
      <c r="E3" s="60"/>
      <c r="F3" s="60"/>
      <c r="G3" s="60"/>
      <c r="H3" s="60"/>
      <c r="I3" s="60"/>
      <c r="J3" s="60"/>
      <c r="K3" s="60"/>
      <c r="L3" s="60"/>
      <c r="M3" s="60"/>
      <c r="N3" s="60"/>
    </row>
    <row r="4" spans="1:16" s="33" customFormat="1" ht="22.5" customHeight="1">
      <c r="A4" s="61" t="s">
        <v>35</v>
      </c>
      <c r="B4" s="61"/>
      <c r="C4" s="61"/>
      <c r="D4" s="61"/>
      <c r="E4" s="61"/>
      <c r="F4" s="61"/>
      <c r="G4" s="61"/>
      <c r="H4" s="61"/>
      <c r="I4" s="61"/>
      <c r="J4" s="61"/>
      <c r="K4" s="61"/>
      <c r="L4" s="61"/>
      <c r="M4" s="61"/>
      <c r="N4" s="61"/>
    </row>
    <row r="5" spans="1:16" s="33" customFormat="1" ht="12" customHeight="1">
      <c r="A5" s="72" t="s">
        <v>43</v>
      </c>
      <c r="B5" s="72"/>
      <c r="C5" s="72"/>
      <c r="D5" s="72"/>
      <c r="E5" s="72"/>
      <c r="F5" s="72"/>
      <c r="G5" s="72"/>
      <c r="H5" s="72"/>
      <c r="I5" s="72"/>
      <c r="J5" s="72"/>
      <c r="K5" s="72"/>
      <c r="L5" s="72"/>
      <c r="M5" s="72"/>
      <c r="N5" s="37"/>
    </row>
    <row r="6" spans="1:16" s="33" customFormat="1" ht="15" customHeight="1">
      <c r="E6" s="35"/>
      <c r="F6" s="35"/>
      <c r="G6" s="35"/>
      <c r="H6" s="35"/>
      <c r="I6" s="34"/>
      <c r="J6" s="34"/>
      <c r="K6" s="34"/>
      <c r="L6" s="34"/>
      <c r="M6" s="34"/>
      <c r="N6" s="34"/>
    </row>
    <row r="7" spans="1:16" s="33" customFormat="1" ht="15.75" hidden="1" customHeight="1">
      <c r="E7" s="35"/>
      <c r="F7" s="35"/>
      <c r="G7" s="35"/>
      <c r="H7" s="35"/>
      <c r="I7" s="34"/>
      <c r="J7" s="34"/>
      <c r="K7" s="34"/>
      <c r="L7" s="34"/>
      <c r="M7" s="34"/>
      <c r="N7" s="34"/>
    </row>
    <row r="8" spans="1:16" ht="69" customHeight="1">
      <c r="A8" s="62" t="s">
        <v>9</v>
      </c>
      <c r="B8" s="64" t="s">
        <v>15</v>
      </c>
      <c r="C8" s="66" t="s">
        <v>31</v>
      </c>
      <c r="D8" s="67"/>
      <c r="E8" s="67"/>
      <c r="F8" s="67"/>
      <c r="G8" s="67"/>
      <c r="H8" s="68"/>
      <c r="I8" s="64" t="s">
        <v>16</v>
      </c>
      <c r="J8" s="64" t="s">
        <v>17</v>
      </c>
      <c r="K8" s="58" t="s">
        <v>14</v>
      </c>
      <c r="L8" s="58"/>
      <c r="M8" s="58"/>
      <c r="N8" s="12" t="s">
        <v>23</v>
      </c>
      <c r="O8" s="54" t="s">
        <v>36</v>
      </c>
    </row>
    <row r="9" spans="1:16" ht="81.75" customHeight="1">
      <c r="A9" s="63"/>
      <c r="B9" s="65"/>
      <c r="C9" s="30" t="s">
        <v>28</v>
      </c>
      <c r="D9" s="30" t="s">
        <v>29</v>
      </c>
      <c r="E9" s="30" t="s">
        <v>30</v>
      </c>
      <c r="F9" s="30" t="s">
        <v>32</v>
      </c>
      <c r="G9" s="30" t="s">
        <v>33</v>
      </c>
      <c r="H9" s="13"/>
      <c r="I9" s="69"/>
      <c r="J9" s="69"/>
      <c r="K9" s="21" t="s">
        <v>18</v>
      </c>
      <c r="L9" s="24" t="s">
        <v>10</v>
      </c>
      <c r="M9" s="24" t="s">
        <v>20</v>
      </c>
      <c r="N9" s="14"/>
      <c r="O9" s="55"/>
    </row>
    <row r="10" spans="1:16" ht="55.5" customHeight="1">
      <c r="A10" s="15">
        <v>1</v>
      </c>
      <c r="B10" s="15">
        <v>2</v>
      </c>
      <c r="C10" s="15">
        <v>3</v>
      </c>
      <c r="D10" s="15">
        <v>4</v>
      </c>
      <c r="E10" s="15">
        <v>5</v>
      </c>
      <c r="F10" s="15">
        <v>6</v>
      </c>
      <c r="G10" s="15">
        <v>7</v>
      </c>
      <c r="H10" s="15" t="s">
        <v>11</v>
      </c>
      <c r="I10" s="15">
        <v>9</v>
      </c>
      <c r="J10" s="15" t="s">
        <v>34</v>
      </c>
      <c r="K10" s="22" t="s">
        <v>19</v>
      </c>
      <c r="L10" s="22">
        <v>12</v>
      </c>
      <c r="M10" s="22">
        <v>13</v>
      </c>
      <c r="N10" s="15" t="s">
        <v>12</v>
      </c>
      <c r="O10" s="39">
        <v>14</v>
      </c>
    </row>
    <row r="11" spans="1:16" ht="131.25" customHeight="1">
      <c r="A11" s="16">
        <v>1</v>
      </c>
      <c r="B11" s="45" t="s">
        <v>40</v>
      </c>
      <c r="C11" s="44">
        <v>312</v>
      </c>
      <c r="D11" s="44">
        <v>317</v>
      </c>
      <c r="E11" s="44">
        <v>237</v>
      </c>
      <c r="F11" s="17"/>
      <c r="G11" s="17"/>
      <c r="H11" s="41">
        <f>C11+D11+E11</f>
        <v>866</v>
      </c>
      <c r="I11" s="18">
        <v>63</v>
      </c>
      <c r="J11" s="18">
        <v>3</v>
      </c>
      <c r="K11" s="23">
        <f>AVERAGE(C11:G11)</f>
        <v>288.67</v>
      </c>
      <c r="L11" s="23">
        <f>STDEV(C11:G11)</f>
        <v>44.81</v>
      </c>
      <c r="M11" s="25">
        <f>L11/K11</f>
        <v>0.1552</v>
      </c>
      <c r="N11" s="31">
        <f>ROUND(K11*I11,2)</f>
        <v>18186.21</v>
      </c>
      <c r="O11" s="38" t="s">
        <v>44</v>
      </c>
    </row>
    <row r="12" spans="1:16" ht="9.75" customHeight="1">
      <c r="A12" s="26"/>
      <c r="B12" s="36"/>
      <c r="C12" s="26"/>
      <c r="D12" s="26"/>
      <c r="E12" s="26"/>
      <c r="F12" s="26"/>
      <c r="G12" s="26"/>
      <c r="H12" s="27"/>
      <c r="I12" s="26"/>
      <c r="J12" s="26"/>
      <c r="K12" s="28"/>
      <c r="L12" s="28"/>
      <c r="M12" s="29"/>
      <c r="N12" s="28"/>
      <c r="O12" s="40"/>
    </row>
    <row r="13" spans="1:16" ht="15.75" customHeight="1">
      <c r="A13" s="56" t="s">
        <v>22</v>
      </c>
      <c r="B13" s="57"/>
      <c r="C13" s="57"/>
      <c r="D13" s="57"/>
      <c r="E13" s="57"/>
      <c r="F13" s="57"/>
      <c r="G13" s="57"/>
      <c r="H13" s="57"/>
      <c r="I13" s="57"/>
      <c r="J13" s="57"/>
      <c r="K13" s="57"/>
      <c r="L13" s="57"/>
      <c r="M13" s="19"/>
      <c r="N13" s="20">
        <f>SUM(N11:N12)</f>
        <v>18186.21</v>
      </c>
    </row>
    <row r="14" spans="1:16">
      <c r="A14" s="1"/>
      <c r="B14" s="1"/>
      <c r="C14" s="1"/>
      <c r="D14" s="1"/>
      <c r="E14" s="1"/>
      <c r="F14" s="1"/>
      <c r="G14" s="1"/>
      <c r="H14" s="1"/>
      <c r="I14" s="1"/>
      <c r="J14" s="1"/>
      <c r="K14" s="11"/>
      <c r="L14" s="1"/>
      <c r="M14" s="1"/>
      <c r="N14" s="11"/>
    </row>
    <row r="15" spans="1:16" ht="15.75">
      <c r="A15" s="32"/>
      <c r="B15" s="52" t="s">
        <v>37</v>
      </c>
      <c r="C15" s="52"/>
      <c r="D15" s="52"/>
      <c r="E15" s="52"/>
      <c r="F15" s="52"/>
      <c r="G15" s="52"/>
      <c r="H15" s="42"/>
      <c r="I15" s="42" t="s">
        <v>38</v>
      </c>
      <c r="J15" s="42"/>
      <c r="K15" s="33"/>
      <c r="L15" s="43">
        <v>46126</v>
      </c>
      <c r="M15" s="33"/>
      <c r="N15" s="53" t="s">
        <v>39</v>
      </c>
      <c r="O15" s="53"/>
      <c r="P15" s="33"/>
    </row>
    <row r="16" spans="1:16">
      <c r="B16" s="33"/>
      <c r="C16" s="33"/>
      <c r="D16" s="33"/>
      <c r="E16" s="33"/>
      <c r="F16" s="33"/>
      <c r="G16" s="33"/>
      <c r="H16" s="33"/>
      <c r="I16" s="33"/>
      <c r="J16" s="33"/>
      <c r="K16" s="33"/>
      <c r="L16" s="33"/>
      <c r="M16" s="33"/>
      <c r="N16" s="33"/>
      <c r="O16" s="33"/>
      <c r="P16" s="33"/>
    </row>
    <row r="17" spans="2:2">
      <c r="B17" s="42" t="s">
        <v>42</v>
      </c>
    </row>
  </sheetData>
  <mergeCells count="15">
    <mergeCell ref="A1:N1"/>
    <mergeCell ref="A3:N3"/>
    <mergeCell ref="A4:N4"/>
    <mergeCell ref="A8:A9"/>
    <mergeCell ref="B8:B9"/>
    <mergeCell ref="C8:H8"/>
    <mergeCell ref="I8:I9"/>
    <mergeCell ref="J8:J9"/>
    <mergeCell ref="A2:N2"/>
    <mergeCell ref="A5:M5"/>
    <mergeCell ref="B15:G15"/>
    <mergeCell ref="N15:O15"/>
    <mergeCell ref="O8:O9"/>
    <mergeCell ref="A13:L13"/>
    <mergeCell ref="K8:M8"/>
  </mergeCells>
  <pageMargins left="0.39370078740157483" right="0.39370078740157483" top="0.33" bottom="0.59055118110236227" header="0" footer="0"/>
  <pageSetup paperSize="9" scale="83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НМЦК-п.3.7.1</vt:lpstr>
      <vt:lpstr>Прилож.1 - п.3.7.1</vt:lpstr>
      <vt:lpstr>'Прилож.1 - п.3.7.1'!Область_печати</vt:lpstr>
    </vt:vector>
  </TitlesOfParts>
  <Company>organization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iluhina</dc:creator>
  <cp:lastModifiedBy>Я</cp:lastModifiedBy>
  <cp:lastPrinted>2026-04-13T11:48:31Z</cp:lastPrinted>
  <dcterms:created xsi:type="dcterms:W3CDTF">2011-08-15T06:57:36Z</dcterms:created>
  <dcterms:modified xsi:type="dcterms:W3CDTF">2026-07-08T11:58:32Z</dcterms:modified>
</cp:coreProperties>
</file>