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ЭМ Школа 2026\Светильники\"/>
    </mc:Choice>
  </mc:AlternateContent>
  <bookViews>
    <workbookView xWindow="0" yWindow="0" windowWidth="19200" windowHeight="8136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" i="1" l="1"/>
  <c r="J11" i="1"/>
  <c r="K11" i="1" s="1"/>
  <c r="J12" i="1"/>
  <c r="K12" i="1" s="1"/>
  <c r="M12" i="1" l="1"/>
  <c r="M11" i="1"/>
  <c r="J13" i="1" l="1"/>
  <c r="K13" i="1" s="1"/>
  <c r="M13" i="1"/>
</calcChain>
</file>

<file path=xl/sharedStrings.xml><?xml version="1.0" encoding="utf-8"?>
<sst xmlns="http://schemas.openxmlformats.org/spreadsheetml/2006/main" count="28" uniqueCount="26">
  <si>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</si>
  <si>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</si>
  <si>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</si>
  <si>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</si>
  <si>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r>
      <rPr>
        <b/>
        <sz val="14"/>
        <color theme="1"/>
        <rFont val="Times New Roman"/>
        <charset val="134"/>
      </rPr>
      <t>Метод сопоставимых рыночных цен (анализа рынка)</t>
    </r>
    <r>
      <rPr>
        <sz val="14"/>
        <color theme="1"/>
        <rFont val="Times New Roman"/>
        <charset val="134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</si>
  <si>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Расчёт НМЦК(ЦК)</t>
  </si>
  <si>
    <t>№</t>
  </si>
  <si>
    <t>Наименование товара, услуги (работы)</t>
  </si>
  <si>
    <t>Единица измерения</t>
  </si>
  <si>
    <t>Кол-во оказываемых услуг</t>
  </si>
  <si>
    <t>Источники цены (руб.)</t>
  </si>
  <si>
    <t>Среднее квадра-тичное отклонение</t>
  </si>
  <si>
    <t>Коэффициент вариации (%)</t>
  </si>
  <si>
    <t>НМЦК(ЦК)
(руб.)</t>
  </si>
  <si>
    <t>Цена за единицу товара с учетом всех условий контракта и расходов Поставщика №1 (руб.)</t>
  </si>
  <si>
    <t>Цена за единицу товара с учетом всех условий контракта и расходов Поставщика №2 (руб.)</t>
  </si>
  <si>
    <t>Цена за единицу товара с учетом всех условий контракта и расходов Поставщика №3 (руб.)</t>
  </si>
  <si>
    <t>Количество источников ценовой информации</t>
  </si>
  <si>
    <t/>
  </si>
  <si>
    <t>рублей</t>
  </si>
  <si>
    <t>шт</t>
  </si>
  <si>
    <t xml:space="preserve">Светильник светодиодный ДВО 6572-P 45Вт 6500К 595х595х20 призма
</t>
  </si>
  <si>
    <t xml:space="preserve">Лампа светодиодная LED 20Вт T8 белый матовая 230V/50Hz
</t>
  </si>
  <si>
    <t>Прожектор светодиодный ДДО-8 70 Вт 6500К 7000 Лм 100 Лм/ Вт  IP65</t>
  </si>
  <si>
    <t>На основании проведенного анализа рынка и расчетов, НМЦК(ЦК) составляет: 37046,25</t>
  </si>
  <si>
    <t>Минимальная цена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</si>
</sst>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#\ ##0.0000"/>
  </numFmts>
  <fonts count="3">
    <font>
      <sz val="12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12" xfId="0" applyFont="1" applyBorder="1" applyAlignment="1">
      <alignment horizontal="left" vertical="center" wrapText="1" indent="1"/>
    </xf>
    <xf numFmtId="165" fontId="1" fillId="0" borderId="10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vertical="top"/>
    </xf>
    <xf numFmtId="0" fontId="1" fillId="0" borderId="11" xfId="0" applyFont="1" applyBorder="1" applyAlignment="1">
      <alignment vertical="top"/>
    </xf>
    <xf numFmtId="2" fontId="1" fillId="0" borderId="10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inden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93043</xdr:colOff>
      <xdr:row>7</xdr:row>
      <xdr:rowOff>964960</xdr:rowOff>
    </xdr:from>
    <xdr:to>
      <xdr:col>7</xdr:col>
      <xdr:colOff>983102</xdr:colOff>
      <xdr:row>7</xdr:row>
      <xdr:rowOff>2704109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r>
                <a:rPr lang="en-GB" sz="120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−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2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978377</xdr:rowOff>
    </xdr:from>
    <xdr:to>
      <xdr:col>4</xdr:col>
      <xdr:colOff>311150</xdr:colOff>
      <xdr:row>7</xdr:row>
      <xdr:rowOff>2717526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ru-RU" sz="1200" b="0">
                  <a:latin typeface="Cambria Math" panose="02040503050406030204" pitchFamily="18" charset="0"/>
                </a:rPr>
                <a:t>НМЦК</a:t>
              </a:r>
              <a:r>
                <a:rPr lang="en-GB" sz="1200">
                  <a:latin typeface="Cambria Math" panose="02040503050406030204" pitchFamily="18" charset="0"/>
                </a:rPr>
                <a:t>^</a:t>
              </a:r>
              <a:r>
                <a:rPr lang="ru-RU" sz="1200" b="0">
                  <a:latin typeface="Cambria Math" panose="02040503050406030204" pitchFamily="18" charset="0"/>
                </a:rPr>
                <a:t>рын</a:t>
              </a:r>
              <a:r>
                <a:rPr lang="ru-RU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</a:rPr>
                <a:t>𝑣</a:t>
              </a:r>
              <a:r>
                <a:rPr lang="ru-RU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>
                  <a:latin typeface="Cambria Math" panose="02040503050406030204" pitchFamily="18" charset="0"/>
                </a:rPr>
                <a:t>𝑣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(объем) закупаемого товара;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8</xdr:col>
      <xdr:colOff>385262</xdr:colOff>
      <xdr:row>7</xdr:row>
      <xdr:rowOff>964961</xdr:rowOff>
    </xdr:from>
    <xdr:to>
      <xdr:col>12</xdr:col>
      <xdr:colOff>116446</xdr:colOff>
      <xdr:row>7</xdr:row>
      <xdr:rowOff>2704110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  <a:endParaRPr lang="en-US" sz="1300" b="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200" b="0">
                  <a:latin typeface="Cambria Math" panose="02040503050406030204" pitchFamily="18" charset="0"/>
                </a:rPr>
                <a:t>𝑉</a:t>
              </a:r>
              <a:r>
                <a:rPr lang="en-US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en-GB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реднее квадратичное отклонение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A10" zoomScale="60" zoomScaleNormal="60" workbookViewId="0">
      <selection activeCell="S14" sqref="S14"/>
    </sheetView>
  </sheetViews>
  <sheetFormatPr defaultColWidth="10.796875" defaultRowHeight="18"/>
  <cols>
    <col min="1" max="1" width="3.796875" style="1" customWidth="1"/>
    <col min="2" max="2" width="27" style="2" customWidth="1"/>
    <col min="3" max="3" width="15.796875" style="2" hidden="1" customWidth="1"/>
    <col min="4" max="4" width="8.3984375" style="2" customWidth="1"/>
    <col min="5" max="5" width="9.796875" style="2" customWidth="1"/>
    <col min="6" max="6" width="15.3984375" style="2" customWidth="1"/>
    <col min="7" max="7" width="15" style="2" customWidth="1"/>
    <col min="8" max="8" width="14.8984375" style="2" customWidth="1"/>
    <col min="9" max="9" width="9.09765625" style="2" customWidth="1"/>
    <col min="10" max="10" width="14.19921875" style="2" customWidth="1"/>
    <col min="11" max="12" width="11.19921875" style="2" customWidth="1"/>
    <col min="13" max="13" width="15.5" style="2" customWidth="1"/>
    <col min="14" max="16384" width="10.796875" style="2"/>
  </cols>
  <sheetData>
    <row r="1" spans="1:13" ht="22.5" customHeight="1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ht="52.5" customHeight="1">
      <c r="A2" s="51" t="s">
        <v>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3" ht="24.75" customHeight="1">
      <c r="A3" s="30" t="s">
        <v>1</v>
      </c>
      <c r="B3" s="30"/>
      <c r="C3" s="30" t="s">
        <v>2</v>
      </c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97.5" customHeight="1">
      <c r="A4" s="52" t="s">
        <v>3</v>
      </c>
      <c r="B4" s="52"/>
      <c r="C4" s="52" t="s">
        <v>4</v>
      </c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ht="31.5" customHeight="1">
      <c r="A5" s="3"/>
      <c r="B5" s="4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3.95" hidden="1" customHeight="1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3" ht="36.450000000000003" customHeight="1"/>
    <row r="8" spans="1:13" ht="249" customHeight="1">
      <c r="A8" s="5"/>
      <c r="B8" s="6"/>
      <c r="C8" s="7"/>
      <c r="D8" s="8"/>
      <c r="E8" s="8"/>
      <c r="F8" s="6"/>
      <c r="G8" s="9"/>
      <c r="H8" s="9"/>
      <c r="I8" s="9"/>
      <c r="J8" s="8"/>
      <c r="K8" s="8"/>
      <c r="L8" s="8"/>
      <c r="M8" s="8"/>
    </row>
    <row r="9" spans="1:13" ht="38.549999999999997" customHeight="1">
      <c r="A9" s="33" t="s">
        <v>6</v>
      </c>
      <c r="B9" s="35" t="s">
        <v>7</v>
      </c>
      <c r="C9" s="36"/>
      <c r="D9" s="47" t="s">
        <v>8</v>
      </c>
      <c r="E9" s="47" t="s">
        <v>9</v>
      </c>
      <c r="F9" s="40" t="s">
        <v>10</v>
      </c>
      <c r="G9" s="41"/>
      <c r="H9" s="41"/>
      <c r="I9" s="42"/>
      <c r="J9" s="47" t="s">
        <v>11</v>
      </c>
      <c r="K9" s="47" t="s">
        <v>12</v>
      </c>
      <c r="L9" s="47" t="s">
        <v>25</v>
      </c>
      <c r="M9" s="47" t="s">
        <v>13</v>
      </c>
    </row>
    <row r="10" spans="1:13" ht="155.4" customHeight="1">
      <c r="A10" s="34"/>
      <c r="B10" s="37"/>
      <c r="C10" s="38"/>
      <c r="D10" s="48"/>
      <c r="E10" s="48"/>
      <c r="F10" s="10" t="s">
        <v>14</v>
      </c>
      <c r="G10" s="10" t="s">
        <v>15</v>
      </c>
      <c r="H10" s="10" t="s">
        <v>16</v>
      </c>
      <c r="I10" s="18" t="s">
        <v>17</v>
      </c>
      <c r="J10" s="48"/>
      <c r="K10" s="48"/>
      <c r="L10" s="48"/>
      <c r="M10" s="49"/>
    </row>
    <row r="11" spans="1:13" ht="155.4" customHeight="1">
      <c r="A11" s="54">
        <v>1</v>
      </c>
      <c r="B11" s="28" t="s">
        <v>23</v>
      </c>
      <c r="C11" s="29"/>
      <c r="D11" s="53" t="s">
        <v>20</v>
      </c>
      <c r="E11" s="53">
        <v>15</v>
      </c>
      <c r="F11" s="26">
        <v>457.75</v>
      </c>
      <c r="G11" s="26">
        <v>534</v>
      </c>
      <c r="H11" s="26">
        <v>500</v>
      </c>
      <c r="I11" s="27">
        <v>3</v>
      </c>
      <c r="J11" s="19">
        <f t="shared" ref="J11:J12" si="0">SQRT(((SUM((POWER(F11-L11,2)),(POWER(G11-L11,2)),(POWER(H11-L11,2)))/(I11-1))))</f>
        <v>61.64059133395785</v>
      </c>
      <c r="K11" s="20">
        <f t="shared" ref="K11:K12" si="1">(J11*100)/L11</f>
        <v>13.465994829919794</v>
      </c>
      <c r="L11" s="21">
        <v>457.75</v>
      </c>
      <c r="M11" s="21">
        <f t="shared" ref="M11:M12" si="2">L11*E11</f>
        <v>6866.25</v>
      </c>
    </row>
    <row r="12" spans="1:13" ht="155.4" customHeight="1">
      <c r="A12" s="54">
        <v>2</v>
      </c>
      <c r="B12" s="28" t="s">
        <v>21</v>
      </c>
      <c r="C12" s="29"/>
      <c r="D12" s="53" t="s">
        <v>20</v>
      </c>
      <c r="E12" s="53">
        <v>40</v>
      </c>
      <c r="F12" s="26">
        <v>750</v>
      </c>
      <c r="G12" s="26">
        <v>507</v>
      </c>
      <c r="H12" s="26">
        <v>652</v>
      </c>
      <c r="I12" s="27">
        <v>3</v>
      </c>
      <c r="J12" s="19">
        <f t="shared" si="0"/>
        <v>200.09247861926244</v>
      </c>
      <c r="K12" s="20">
        <f t="shared" si="1"/>
        <v>39.465972114252949</v>
      </c>
      <c r="L12" s="21">
        <v>507</v>
      </c>
      <c r="M12" s="21">
        <f t="shared" si="2"/>
        <v>20280</v>
      </c>
    </row>
    <row r="13" spans="1:13" ht="161.4" customHeight="1">
      <c r="A13" s="54">
        <v>3</v>
      </c>
      <c r="B13" s="43" t="s">
        <v>22</v>
      </c>
      <c r="C13" s="44"/>
      <c r="D13" s="53" t="s">
        <v>20</v>
      </c>
      <c r="E13" s="53">
        <v>60</v>
      </c>
      <c r="F13" s="26">
        <v>197.86</v>
      </c>
      <c r="G13" s="26">
        <v>165</v>
      </c>
      <c r="H13" s="26">
        <v>200</v>
      </c>
      <c r="I13" s="11">
        <v>3</v>
      </c>
      <c r="J13" s="19">
        <f>SQRT(((SUM((POWER(F13-L13,2)),(POWER(G13-L13,2)),(POWER(H13-L13,2)))/(I13-1))))</f>
        <v>33.946867307602929</v>
      </c>
      <c r="K13" s="20">
        <f>(J13*100)/L13</f>
        <v>20.573858974304805</v>
      </c>
      <c r="L13" s="21">
        <v>165</v>
      </c>
      <c r="M13" s="21">
        <f>L13*E13</f>
        <v>9900</v>
      </c>
    </row>
    <row r="14" spans="1:13" ht="26.25" customHeight="1">
      <c r="A14" s="12"/>
      <c r="B14" s="13"/>
      <c r="C14" s="13"/>
      <c r="D14" s="13"/>
      <c r="E14" s="14"/>
      <c r="F14" s="15"/>
      <c r="G14" s="15"/>
      <c r="H14" s="15"/>
      <c r="I14" s="13"/>
      <c r="J14" s="13" t="s">
        <v>18</v>
      </c>
      <c r="K14" s="13"/>
      <c r="L14" s="13"/>
      <c r="M14" s="22">
        <f>SUM(M11:M13)</f>
        <v>37046.25</v>
      </c>
    </row>
    <row r="15" spans="1:13">
      <c r="A15" s="12"/>
      <c r="M15" s="23"/>
    </row>
    <row r="16" spans="1:13" ht="40.049999999999997" customHeight="1">
      <c r="A16" s="45" t="s">
        <v>24</v>
      </c>
      <c r="B16" s="46"/>
      <c r="C16" s="46"/>
      <c r="D16" s="46"/>
      <c r="E16" s="46"/>
      <c r="F16" s="46"/>
      <c r="G16" s="46"/>
      <c r="H16" s="46"/>
      <c r="I16" s="24" t="s">
        <v>19</v>
      </c>
      <c r="J16" s="24"/>
      <c r="K16" s="24"/>
      <c r="L16" s="24"/>
      <c r="M16" s="25"/>
    </row>
    <row r="17" spans="1:13" ht="10.050000000000001" customHeight="1"/>
    <row r="18" spans="1:13" ht="15" customHeight="1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13" ht="40.049999999999997" customHeight="1"/>
    <row r="20" spans="1:13" ht="15" customHeight="1">
      <c r="A20" s="30"/>
      <c r="B20" s="30"/>
      <c r="C20" s="30"/>
    </row>
    <row r="21" spans="1:13" ht="25.05" customHeight="1">
      <c r="A21" s="16"/>
      <c r="B21" s="16"/>
      <c r="C21" s="16"/>
      <c r="D21" s="13"/>
    </row>
    <row r="22" spans="1:13" ht="15" customHeight="1">
      <c r="A22" s="31"/>
      <c r="B22" s="31"/>
      <c r="C22" s="31"/>
      <c r="D22" s="13"/>
    </row>
    <row r="23" spans="1:13" ht="20.100000000000001" customHeight="1">
      <c r="A23" s="32"/>
      <c r="B23" s="32"/>
      <c r="C23" s="32"/>
      <c r="D23" s="13"/>
    </row>
    <row r="24" spans="1:13" ht="15" customHeight="1">
      <c r="A24" s="31"/>
      <c r="B24" s="31"/>
      <c r="C24" s="31"/>
      <c r="D24" s="13"/>
    </row>
    <row r="25" spans="1:13">
      <c r="A25" s="17"/>
      <c r="B25" s="13"/>
      <c r="C25" s="13"/>
      <c r="D25" s="13"/>
    </row>
    <row r="26" spans="1:13">
      <c r="A26" s="17"/>
      <c r="B26" s="13"/>
      <c r="C26" s="13"/>
      <c r="D26" s="13"/>
    </row>
  </sheetData>
  <mergeCells count="23">
    <mergeCell ref="A1:M1"/>
    <mergeCell ref="A2:M2"/>
    <mergeCell ref="A3:B3"/>
    <mergeCell ref="C3:M3"/>
    <mergeCell ref="A4:B4"/>
    <mergeCell ref="C4:M4"/>
    <mergeCell ref="A6:M6"/>
    <mergeCell ref="F9:I9"/>
    <mergeCell ref="B13:C13"/>
    <mergeCell ref="A16:H16"/>
    <mergeCell ref="A18:M18"/>
    <mergeCell ref="D9:D10"/>
    <mergeCell ref="E9:E10"/>
    <mergeCell ref="J9:J10"/>
    <mergeCell ref="K9:K10"/>
    <mergeCell ref="L9:L10"/>
    <mergeCell ref="M9:M10"/>
    <mergeCell ref="A20:C20"/>
    <mergeCell ref="A22:C22"/>
    <mergeCell ref="A23:C23"/>
    <mergeCell ref="A24:C24"/>
    <mergeCell ref="A9:A10"/>
    <mergeCell ref="B9:C10"/>
  </mergeCells>
  <pageMargins left="0.7" right="0.7" top="0.75" bottom="0.75" header="0.3" footer="0.3"/>
  <pageSetup paperSize="9" scale="48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2024-05-02T10:05:00Z</cp:lastPrinted>
  <dcterms:created xsi:type="dcterms:W3CDTF">2023-02-03T13:24:00Z</dcterms:created>
  <dcterms:modified xsi:type="dcterms:W3CDTF">2026-07-08T20:55:15Z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92FF4A65D98642B8A9D8070B230E0F33_12</vt:lpwstr>
  </property>
  <property fmtid="{D5CDD505-2E9C-101B-9397-08002B2CF9AE}" pid="3" name="KSOProductBuildVer">
    <vt:lpwstr>1049-12.2.0.19805</vt:lpwstr>
  </property>
</Properties>
</file>