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2026\ДОГОВОРЫ 2026\БТТАЛОВА 2026\ПО Ассистент\"/>
    </mc:Choice>
  </mc:AlternateContent>
  <bookViews>
    <workbookView xWindow="0" yWindow="0" windowWidth="28800" windowHeight="10800"/>
  </bookViews>
  <sheets>
    <sheet name="Расчет НМЦК min" sheetId="7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7" l="1"/>
  <c r="J9" i="7" l="1"/>
  <c r="I9" i="7"/>
  <c r="F9" i="7"/>
  <c r="K9" i="7" l="1"/>
  <c r="L9" i="7"/>
  <c r="L11" i="7" l="1"/>
</calcChain>
</file>

<file path=xl/sharedStrings.xml><?xml version="1.0" encoding="utf-8"?>
<sst xmlns="http://schemas.openxmlformats.org/spreadsheetml/2006/main" count="30" uniqueCount="30">
  <si>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</si>
  <si>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</si>
  <si>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</si>
  <si>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</si>
  <si>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</si>
  <si>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</si>
  <si>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</si>
  <si>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</si>
  <si>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</si>
  <si>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</si>
  <si>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</si>
  <si>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</si>
  <si>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</si>
  <si>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Совокупность значений, используемых в расчете при определении НМЦК считается однородной, так как коэффициент вариации не превышает   33%. </t>
  </si>
  <si>
    <t xml:space="preserve">В целях соблюдения статьи 34 Бюджетного кодекса, Заказчиком принято решение при расчете цены договора использовать минимальное ценовое предложение </t>
  </si>
  <si>
    <t>n - кол-во значений, используемых в расчете</t>
  </si>
  <si>
    <t xml:space="preserve">НМЦК , руб. </t>
  </si>
  <si>
    <t>ИЦИ №1</t>
  </si>
  <si>
    <t>ИЦИ №2</t>
  </si>
  <si>
    <t>ИЦИ №3</t>
  </si>
  <si>
    <t>13=8*9.3/10</t>
  </si>
  <si>
    <t>Количество, шт.</t>
  </si>
  <si>
    <t>9</t>
  </si>
  <si>
    <t>НМЦК min, Руб.</t>
  </si>
  <si>
    <t xml:space="preserve">Система удаленного мониторинга и управления «Ассистент» в редакции «Корпорация» на основе простой неисключительной лицензии  </t>
  </si>
  <si>
    <t>Ответы на запрос получены от трех поставщиков (подрядчиков, исполнителей).</t>
  </si>
  <si>
    <r>
      <t>Заказчиком была использована информация из реестра контрактов ЕИС и направлены запросы о предоставлении ценовой информации 9-т</t>
    </r>
    <r>
      <rPr>
        <u/>
        <sz val="12"/>
        <rFont val="Times New Roman"/>
        <family val="1"/>
        <charset val="204"/>
      </rPr>
      <t>и поставщикам (подрядчикам, исполнителям)</t>
    </r>
    <r>
      <rPr>
        <sz val="12"/>
        <rFont val="Times New Roman"/>
        <family val="1"/>
        <charset val="204"/>
      </rPr>
      <t>, а также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</si>
  <si>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Начальная (максимальная) цена контракта  42 000,00 (сорок две тысячи руб. 00 коп.)</t>
  </si>
  <si>
    <t>Система удаленного мониторинга и управления «Ассистент» зарегистрирована в Едином реестре российских программ для электронных вычислительных машин и баз данных. Запись в реестре от 29.03.2017 № 3173.  Класс программного обеспечения по классификатору, утвержденному приказом от 22.09.2020 № 486: Основной - 02.08 Средства мониторинга и управления.</t>
  </si>
  <si>
    <t>Зав. отделом автоматизации информационных и библиотечных процессов                                                       С.С.Батталова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</si>
</sst>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u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60">
    <xf numFmtId="0" fontId="0" fillId="0" borderId="0" xfId="0"/>
    <xf numFmtId="4" fontId="0" fillId="0" borderId="0" xfId="0" applyNumberFormat="1"/>
    <xf numFmtId="4" fontId="3" fillId="2" borderId="0" xfId="0" applyNumberFormat="1" applyFont="1" applyFill="1" applyAlignment="1">
      <alignment wrapText="1"/>
    </xf>
    <xf numFmtId="1" fontId="3" fillId="2" borderId="0" xfId="0" applyNumberFormat="1" applyFont="1" applyFill="1" applyAlignment="1">
      <alignment horizontal="center" wrapText="1"/>
    </xf>
    <xf numFmtId="4" fontId="3" fillId="2" borderId="0" xfId="0" applyNumberFormat="1" applyFont="1" applyFill="1" applyAlignment="1">
      <alignment horizontal="left" wrapText="1"/>
    </xf>
    <xf numFmtId="4" fontId="11" fillId="2" borderId="0" xfId="0" applyNumberFormat="1" applyFont="1" applyFill="1" applyBorder="1" applyAlignment="1">
      <alignment horizontal="left" wrapText="1"/>
    </xf>
    <xf numFmtId="4" fontId="3" fillId="2" borderId="0" xfId="0" applyNumberFormat="1" applyFont="1" applyFill="1" applyAlignment="1">
      <alignment horizontal="center" wrapText="1"/>
    </xf>
    <xf numFmtId="0" fontId="14" fillId="0" borderId="0" xfId="0" applyFont="1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0" fillId="2" borderId="0" xfId="0" applyFill="1"/>
    <xf numFmtId="4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4" fontId="3" fillId="2" borderId="0" xfId="0" applyNumberFormat="1" applyFont="1" applyFill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center" vertical="center"/>
    </xf>
    <xf numFmtId="4" fontId="3" fillId="3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0" fontId="3" fillId="2" borderId="2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2" fillId="2" borderId="0" xfId="0" applyNumberFormat="1" applyFont="1" applyFill="1" applyAlignment="1">
      <alignment horizontal="center" vertical="center"/>
    </xf>
    <xf numFmtId="0" fontId="13" fillId="2" borderId="0" xfId="0" applyFont="1" applyFill="1"/>
    <xf numFmtId="4" fontId="2" fillId="3" borderId="2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vertical="center"/>
    </xf>
    <xf numFmtId="2" fontId="2" fillId="2" borderId="2" xfId="0" applyNumberFormat="1" applyFont="1" applyFill="1" applyBorder="1" applyAlignment="1">
      <alignment vertical="center"/>
    </xf>
    <xf numFmtId="4" fontId="3" fillId="0" borderId="0" xfId="0" applyNumberFormat="1" applyFont="1" applyAlignment="1">
      <alignment horizontal="center" vertical="center" wrapText="1"/>
    </xf>
    <xf numFmtId="0" fontId="10" fillId="0" borderId="0" xfId="0" applyFont="1"/>
    <xf numFmtId="2" fontId="2" fillId="3" borderId="2" xfId="0" applyNumberFormat="1" applyFont="1" applyFill="1" applyBorder="1" applyAlignment="1">
      <alignment vertical="center"/>
    </xf>
    <xf numFmtId="4" fontId="4" fillId="3" borderId="1" xfId="0" applyNumberFormat="1" applyFont="1" applyFill="1" applyBorder="1" applyAlignment="1">
      <alignment horizontal="center" vertical="center" wrapText="1"/>
    </xf>
    <xf numFmtId="4" fontId="3" fillId="3" borderId="4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right" vertical="center" wrapText="1"/>
    </xf>
    <xf numFmtId="1" fontId="8" fillId="2" borderId="0" xfId="0" applyNumberFormat="1" applyFont="1" applyFill="1" applyAlignment="1">
      <alignment horizontal="left" wrapText="1"/>
    </xf>
    <xf numFmtId="0" fontId="0" fillId="2" borderId="0" xfId="0" applyFont="1" applyFill="1" applyAlignment="1">
      <alignment horizontal="left" wrapText="1"/>
    </xf>
    <xf numFmtId="0" fontId="12" fillId="2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4" fontId="8" fillId="2" borderId="9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40141</xdr:colOff>
      <xdr:row>10</xdr:row>
      <xdr:rowOff>19050</xdr:rowOff>
    </xdr:from>
    <xdr:to>
      <xdr:col>10</xdr:col>
      <xdr:colOff>676275</xdr:colOff>
      <xdr:row>10</xdr:row>
      <xdr:rowOff>333375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241291" y="8267700"/>
          <a:ext cx="636134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180976</xdr:colOff>
      <xdr:row>6</xdr:row>
      <xdr:rowOff>330740</xdr:rowOff>
    </xdr:from>
    <xdr:to>
      <xdr:col>5</xdr:col>
      <xdr:colOff>523875</xdr:colOff>
      <xdr:row>6</xdr:row>
      <xdr:rowOff>666749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V="1">
          <a:off x="4362451" y="3331115"/>
          <a:ext cx="342899" cy="336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19050</xdr:colOff>
      <xdr:row>6</xdr:row>
      <xdr:rowOff>485776</xdr:rowOff>
    </xdr:from>
    <xdr:to>
      <xdr:col>9</xdr:col>
      <xdr:colOff>733425</xdr:colOff>
      <xdr:row>6</xdr:row>
      <xdr:rowOff>957657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86151"/>
          <a:ext cx="714375" cy="4718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57150</xdr:colOff>
      <xdr:row>6</xdr:row>
      <xdr:rowOff>428625</xdr:rowOff>
    </xdr:from>
    <xdr:to>
      <xdr:col>10</xdr:col>
      <xdr:colOff>619125</xdr:colOff>
      <xdr:row>6</xdr:row>
      <xdr:rowOff>1061736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8300" y="3429000"/>
          <a:ext cx="561975" cy="6331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workbookViewId="0">
      <selection activeCell="A18" sqref="A18"/>
    </sheetView>
  </sheetViews>
  <sheetFormatPr defaultRowHeight="35.25" customHeight="1" x14ac:dyDescent="0.25"/>
  <cols>
    <col min="1" max="1" width="3.5703125" style="7" customWidth="1"/>
    <col min="2" max="2" width="27.28515625" style="7" customWidth="1"/>
    <col min="3" max="3" width="10.140625" style="7" customWidth="1"/>
    <col min="4" max="4" width="11.140625" style="7" customWidth="1"/>
    <col min="5" max="5" width="10.5703125" style="7" customWidth="1"/>
    <col min="6" max="6" width="9.5703125" style="7" bestFit="1" customWidth="1"/>
    <col min="7" max="7" width="11.42578125" style="7" customWidth="1"/>
    <col min="8" max="8" width="14.42578125" style="7" customWidth="1"/>
    <col min="9" max="9" width="13.5703125" style="7" bestFit="1" customWidth="1"/>
    <col min="10" max="10" width="12.140625" style="7" bestFit="1" customWidth="1"/>
    <col min="11" max="11" width="10.85546875" style="7" bestFit="1" customWidth="1"/>
    <col min="12" max="12" width="11.85546875" style="7" customWidth="1"/>
    <col min="13" max="13" width="9.85546875" style="15" customWidth="1"/>
  </cols>
  <sheetData>
    <row r="1" spans="1:13" ht="31.5" customHeight="1" x14ac:dyDescent="0.25">
      <c r="A1" s="50" t="s">
        <v>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14"/>
    </row>
    <row r="2" spans="1:13" ht="60" customHeight="1" x14ac:dyDescent="0.25">
      <c r="A2" s="50" t="s">
        <v>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14"/>
    </row>
    <row r="3" spans="1:13" s="37" customFormat="1" ht="57" customHeight="1" x14ac:dyDescent="0.25">
      <c r="A3" s="51" t="s">
        <v>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36"/>
    </row>
    <row r="4" spans="1:13" s="37" customFormat="1" ht="27.75" customHeight="1" x14ac:dyDescent="0.25">
      <c r="A4" s="51" t="s">
        <v>25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36"/>
    </row>
    <row r="5" spans="1:13" ht="12.75" customHeight="1" x14ac:dyDescent="0.25">
      <c r="A5" s="8"/>
      <c r="B5" s="8"/>
      <c r="C5" s="8"/>
      <c r="D5" s="8"/>
      <c r="E5" s="8"/>
      <c r="F5" s="8"/>
      <c r="G5" s="8"/>
      <c r="H5" s="8"/>
      <c r="I5" s="9"/>
      <c r="J5" s="8"/>
      <c r="K5" s="8">
        <v>100</v>
      </c>
      <c r="L5" s="9"/>
    </row>
    <row r="6" spans="1:13" ht="47.25" customHeight="1" x14ac:dyDescent="0.25">
      <c r="A6" s="48" t="s">
        <v>0</v>
      </c>
      <c r="B6" s="19" t="s">
        <v>1</v>
      </c>
      <c r="C6" s="53" t="s">
        <v>2</v>
      </c>
      <c r="D6" s="54"/>
      <c r="E6" s="54"/>
      <c r="F6" s="55"/>
      <c r="G6" s="48" t="s">
        <v>21</v>
      </c>
      <c r="H6" s="48" t="s">
        <v>15</v>
      </c>
      <c r="I6" s="57" t="s">
        <v>5</v>
      </c>
      <c r="J6" s="57"/>
      <c r="K6" s="57"/>
      <c r="L6" s="58" t="s">
        <v>16</v>
      </c>
      <c r="M6" s="39" t="s">
        <v>23</v>
      </c>
    </row>
    <row r="7" spans="1:13" ht="84" customHeight="1" x14ac:dyDescent="0.25">
      <c r="A7" s="52"/>
      <c r="B7" s="20"/>
      <c r="C7" s="21" t="s">
        <v>17</v>
      </c>
      <c r="D7" s="21" t="s">
        <v>18</v>
      </c>
      <c r="E7" s="21" t="s">
        <v>19</v>
      </c>
      <c r="F7" s="11"/>
      <c r="G7" s="49"/>
      <c r="H7" s="56"/>
      <c r="I7" s="22" t="s">
        <v>6</v>
      </c>
      <c r="J7" s="23" t="s">
        <v>7</v>
      </c>
      <c r="K7" s="23" t="s">
        <v>8</v>
      </c>
      <c r="L7" s="59"/>
      <c r="M7" s="40"/>
    </row>
    <row r="8" spans="1:13" ht="35.25" customHeight="1" x14ac:dyDescent="0.25">
      <c r="A8" s="24">
        <v>1</v>
      </c>
      <c r="B8" s="25">
        <v>2</v>
      </c>
      <c r="C8" s="24">
        <v>3</v>
      </c>
      <c r="D8" s="24">
        <v>4</v>
      </c>
      <c r="E8" s="24">
        <v>5</v>
      </c>
      <c r="F8" s="24" t="s">
        <v>9</v>
      </c>
      <c r="G8" s="26" t="s">
        <v>22</v>
      </c>
      <c r="H8" s="24" t="s">
        <v>10</v>
      </c>
      <c r="I8" s="24" t="s">
        <v>11</v>
      </c>
      <c r="J8" s="24">
        <v>12</v>
      </c>
      <c r="K8" s="24">
        <v>13</v>
      </c>
      <c r="L8" s="24" t="s">
        <v>20</v>
      </c>
      <c r="M8" s="32"/>
    </row>
    <row r="9" spans="1:13" s="13" customFormat="1" ht="76.5" x14ac:dyDescent="0.25">
      <c r="A9" s="10">
        <v>1</v>
      </c>
      <c r="B9" s="11" t="s">
        <v>24</v>
      </c>
      <c r="C9" s="34">
        <v>45000</v>
      </c>
      <c r="D9" s="35">
        <v>42590</v>
      </c>
      <c r="E9" s="38">
        <v>42000</v>
      </c>
      <c r="F9" s="33">
        <f>SUM(C9:E9)</f>
        <v>129590</v>
      </c>
      <c r="G9" s="33">
        <v>1</v>
      </c>
      <c r="H9" s="12">
        <v>3</v>
      </c>
      <c r="I9" s="12">
        <f>AVERAGE(C9:E9)</f>
        <v>43196.666666666664</v>
      </c>
      <c r="J9" s="12">
        <f>STDEV(C9:E9)</f>
        <v>1589.3499719486999</v>
      </c>
      <c r="K9" s="12">
        <f>J9/I9*$K$5</f>
        <v>3.6793347602794202</v>
      </c>
      <c r="L9" s="12">
        <f>F9*G9/H9</f>
        <v>43196.666666666664</v>
      </c>
      <c r="M9" s="32">
        <v>42000</v>
      </c>
    </row>
    <row r="10" spans="1:13" ht="13.5" customHeight="1" x14ac:dyDescent="0.25">
      <c r="A10" s="10"/>
      <c r="B10" s="10"/>
      <c r="C10" s="10"/>
      <c r="D10" s="10"/>
      <c r="E10" s="10"/>
      <c r="F10" s="12"/>
      <c r="G10" s="10"/>
      <c r="H10" s="10"/>
      <c r="I10" s="12"/>
      <c r="J10" s="12"/>
      <c r="K10" s="27"/>
      <c r="L10" s="12"/>
      <c r="M10" s="18"/>
    </row>
    <row r="11" spans="1:13" ht="35.25" customHeight="1" x14ac:dyDescent="0.25">
      <c r="A11" s="41" t="s">
        <v>12</v>
      </c>
      <c r="B11" s="42"/>
      <c r="C11" s="42"/>
      <c r="D11" s="42"/>
      <c r="E11" s="42"/>
      <c r="F11" s="42"/>
      <c r="G11" s="42"/>
      <c r="H11" s="42"/>
      <c r="I11" s="42"/>
      <c r="J11" s="42"/>
      <c r="K11" s="28"/>
      <c r="L11" s="29">
        <f>SUM(L9:L10)</f>
        <v>43196.666666666664</v>
      </c>
      <c r="M11" s="17">
        <f>SUM(M9:M10)</f>
        <v>42000</v>
      </c>
    </row>
    <row r="12" spans="1:13" s="1" customFormat="1" ht="48" customHeight="1" x14ac:dyDescent="0.25">
      <c r="A12" s="47" t="s">
        <v>28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</row>
    <row r="13" spans="1:13" ht="15" x14ac:dyDescent="0.25">
      <c r="A13" s="43" t="s">
        <v>13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16"/>
    </row>
    <row r="14" spans="1:13" ht="15" x14ac:dyDescent="0.25">
      <c r="A14" s="3"/>
      <c r="B14" s="4"/>
      <c r="C14" s="5"/>
      <c r="D14" s="4"/>
      <c r="E14" s="4"/>
      <c r="F14" s="4"/>
      <c r="G14" s="6"/>
      <c r="H14" s="2"/>
      <c r="I14" s="2"/>
      <c r="J14" s="2"/>
      <c r="K14" s="2"/>
      <c r="L14" s="2"/>
      <c r="M14" s="16"/>
    </row>
    <row r="15" spans="1:13" ht="33.75" customHeight="1" x14ac:dyDescent="0.25">
      <c r="A15" s="45" t="s">
        <v>14</v>
      </c>
      <c r="B15" s="45"/>
      <c r="C15" s="45"/>
      <c r="D15" s="45"/>
      <c r="E15" s="45"/>
      <c r="F15" s="45"/>
      <c r="G15" s="45"/>
      <c r="H15" s="45"/>
      <c r="I15" s="45"/>
      <c r="J15" s="45"/>
      <c r="K15" s="31"/>
      <c r="L15" s="31"/>
      <c r="M15" s="30"/>
    </row>
    <row r="16" spans="1:13" ht="21" customHeight="1" x14ac:dyDescent="0.25">
      <c r="A16" s="46" t="s">
        <v>27</v>
      </c>
      <c r="B16" s="46"/>
      <c r="C16" s="46"/>
      <c r="D16" s="46"/>
      <c r="E16" s="46"/>
      <c r="F16" s="46"/>
      <c r="G16" s="46"/>
      <c r="H16" s="46"/>
      <c r="I16" s="46"/>
      <c r="J16" s="46"/>
      <c r="K16" s="31"/>
      <c r="L16" s="31"/>
      <c r="M16" s="30"/>
    </row>
    <row r="17" spans="1:13" ht="22.5" customHeight="1" x14ac:dyDescent="0.25">
      <c r="A17" s="46" t="s">
        <v>29</v>
      </c>
      <c r="B17" s="46"/>
      <c r="C17" s="46"/>
      <c r="D17" s="46"/>
      <c r="E17" s="46"/>
      <c r="F17" s="46"/>
      <c r="G17" s="46"/>
      <c r="H17" s="46"/>
      <c r="I17" s="46"/>
      <c r="J17" s="46"/>
      <c r="K17" s="31"/>
      <c r="L17" s="31"/>
      <c r="M17" s="30"/>
    </row>
    <row r="18" spans="1:13" ht="69" customHeight="1" x14ac:dyDescent="0.25"/>
    <row r="19" spans="1:13" ht="69" customHeight="1" x14ac:dyDescent="0.25"/>
    <row r="20" spans="1:13" ht="69" customHeight="1" x14ac:dyDescent="0.25"/>
  </sheetData>
  <mergeCells count="17">
    <mergeCell ref="A17:J17"/>
    <mergeCell ref="G6:G7"/>
    <mergeCell ref="A1:L1"/>
    <mergeCell ref="A2:L2"/>
    <mergeCell ref="A3:L3"/>
    <mergeCell ref="A4:L4"/>
    <mergeCell ref="A6:A7"/>
    <mergeCell ref="C6:F6"/>
    <mergeCell ref="H6:H7"/>
    <mergeCell ref="I6:K6"/>
    <mergeCell ref="L6:L7"/>
    <mergeCell ref="M6:M7"/>
    <mergeCell ref="A11:J11"/>
    <mergeCell ref="A13:L13"/>
    <mergeCell ref="A15:J15"/>
    <mergeCell ref="A16:J16"/>
    <mergeCell ref="A12:M12"/>
  </mergeCells>
  <pageMargins left="0.7" right="0.7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 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Паровая Мария Александровна</dc:creator>
  <cp:lastModifiedBy>Семенов Павел Эдуардович</cp:lastModifiedBy>
  <cp:lastPrinted>2024-11-21T13:29:07Z</cp:lastPrinted>
  <dcterms:created xsi:type="dcterms:W3CDTF">2024-10-10T12:10:54Z</dcterms:created>
  <dcterms:modified xsi:type="dcterms:W3CDTF">2026-07-09T07:31:15Z</dcterms:modified>
</cp:coreProperties>
</file>