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Кор\Коренькова\Модернизация котельной\"/>
    </mc:Choice>
  </mc:AlternateContent>
  <xr:revisionPtr revIDLastSave="0" documentId="13_ncr:1_{2ED36A26-F9A0-4E36-9828-196D2E0D3A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РАЗЕ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1" l="1"/>
  <c r="J8" i="1"/>
  <c r="M8" i="1" s="1"/>
  <c r="G8" i="1"/>
  <c r="L8" i="1" l="1"/>
  <c r="M10" i="1" l="1"/>
</calcChain>
</file>

<file path=xl/sharedStrings.xml><?xml version="1.0" encoding="utf-8"?>
<sst xmlns="http://schemas.openxmlformats.org/spreadsheetml/2006/main" count="27" uniqueCount="27">
  <si>
    <t>ПРИЛОЖЕНИЕ№2</t>
  </si>
  <si>
    <t>№ п/п</t>
  </si>
  <si>
    <t>Наименование товара (работы, услуги)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</si>
  <si>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</si>
  <si>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</si>
  <si>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</si>
  <si>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</si>
  <si>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</si>
  <si>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</si>
  <si>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</si>
  <si>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</si>
  <si>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</si>
  <si>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</si>
  <si>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</si>
  <si>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</si>
  <si>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</si>
  <si>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</si>
  <si>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 xml:space="preserve">Начальная (максимальная) цена контракта </t>
  </si>
  <si>
    <t>ИКЗ: 262782700155778430100100020000000244</t>
  </si>
  <si>
    <t>ОБОСНОВАНИЕНАЧАЛЬНОЙ (МАКСИМАЛЬНОЙ) ЦЕНЫ НА ОКАЗАНИЕ УСЛУГ ПО МОДЕРНИЗАЦИИ, НАСТРОЙКЕ, НАЛАДКЕ ОБОРУДОВАНИЯ УПРАВЛЕНИЯ КОНТУРОМ ПОДОГРЕВА ПОЛА В КОТЕЛЬНОЙ</t>
  </si>
  <si>
    <t>ИЦИ №1, Вх.№186 от 12.05.26</t>
  </si>
  <si>
    <t>ИЦИ №2, Вх.№191  от 12.05.26</t>
  </si>
  <si>
    <t>ИЦИ №3, Вх.№198 от 12.05.26</t>
  </si>
  <si>
    <t xml:space="preserve">Согласно проведенному расчету - начальная (максимаьная) цена составляет 468 083,33 рублей. </t>
  </si>
  <si>
    <t>Обоснование начальной (максимальной) цены контракта (далее - НМЦК) произведено в соответствии с положениями статьи 22 Закона, в соответствии с приказом Министерства экономического 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методом сопоставимых рыночных цен (анализа рынка).
В расчёте использовались данные, предоставленные Исполнителями по предмету закупки. 
Валюта, используемая для формирования цены контракта и расчетов с поставщиком - рубль Российской Федерации.</t>
  </si>
  <si>
    <t>усл. ед.</t>
  </si>
  <si>
    <t>Услуги по модернизации, настройке, наладке оборудования управления контуром подогрева пола котельной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</si>
</sst>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\ ##0.00_р_."/>
  </numFmts>
  <fonts count="17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 style="medium">
        <color rgb="FF7F7F7F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8" fillId="0" borderId="8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164" fontId="12" fillId="4" borderId="8" xfId="0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64" fontId="2" fillId="2" borderId="5" xfId="0" applyNumberFormat="1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4" fontId="4" fillId="3" borderId="8" xfId="0" applyNumberFormat="1" applyFont="1" applyFill="1" applyBorder="1" applyAlignment="1">
      <alignment horizontal="center" vertical="center" wrapText="1"/>
    </xf>
    <xf numFmtId="164" fontId="4" fillId="0" borderId="8" xfId="0" applyNumberFormat="1" applyFont="1" applyFill="1" applyBorder="1" applyAlignment="1">
      <alignment horizontal="center" vertical="center" wrapText="1"/>
    </xf>
    <xf numFmtId="10" fontId="4" fillId="0" borderId="8" xfId="0" applyNumberFormat="1" applyFont="1" applyFill="1" applyBorder="1" applyAlignment="1">
      <alignment horizontal="center" vertical="center" wrapText="1"/>
    </xf>
    <xf numFmtId="165" fontId="4" fillId="2" borderId="8" xfId="0" applyNumberFormat="1" applyFont="1" applyFill="1" applyBorder="1" applyAlignment="1">
      <alignment horizontal="center" vertical="center" wrapText="1"/>
    </xf>
    <xf numFmtId="164" fontId="13" fillId="4" borderId="8" xfId="0" applyNumberFormat="1" applyFont="1" applyFill="1" applyBorder="1" applyAlignment="1">
      <alignment horizontal="center" vertical="center" wrapText="1"/>
    </xf>
    <xf numFmtId="10" fontId="13" fillId="4" borderId="8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561975</xdr:colOff>
      <xdr:row>5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4886325" y="27717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5</xdr:row>
      <xdr:rowOff>133350</xdr:rowOff>
    </xdr:from>
    <xdr:to>
      <xdr:col>12</xdr:col>
      <xdr:colOff>1057275</xdr:colOff>
      <xdr:row>5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9239250" y="2552700"/>
          <a:ext cx="9906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504825</xdr:rowOff>
    </xdr:from>
    <xdr:to>
      <xdr:col>10</xdr:col>
      <xdr:colOff>876300</xdr:colOff>
      <xdr:row>5</xdr:row>
      <xdr:rowOff>933450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562850" y="2924175"/>
          <a:ext cx="8477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57150</xdr:colOff>
      <xdr:row>5</xdr:row>
      <xdr:rowOff>533400</xdr:rowOff>
    </xdr:from>
    <xdr:to>
      <xdr:col>11</xdr:col>
      <xdr:colOff>695325</xdr:colOff>
      <xdr:row>5</xdr:row>
      <xdr:rowOff>857250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8477250" y="29527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28575</xdr:rowOff>
    </xdr:from>
    <xdr:to>
      <xdr:col>9</xdr:col>
      <xdr:colOff>523875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7058025" y="36957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4</xdr:row>
      <xdr:rowOff>238125</xdr:rowOff>
    </xdr:from>
    <xdr:to>
      <xdr:col>12</xdr:col>
      <xdr:colOff>647700</xdr:colOff>
      <xdr:row>4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>
        <a:xfrm>
          <a:off x="9220200" y="18669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9</xdr:row>
      <xdr:rowOff>19050</xdr:rowOff>
    </xdr:from>
    <xdr:to>
      <xdr:col>11</xdr:col>
      <xdr:colOff>647700</xdr:colOff>
      <xdr:row>9</xdr:row>
      <xdr:rowOff>323850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>
        <a:xfrm>
          <a:off x="8515350" y="20440650"/>
          <a:ext cx="5524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24"/>
  <sheetViews>
    <sheetView tabSelected="1" topLeftCell="A2" workbookViewId="0">
      <selection activeCell="R6" sqref="R6"/>
    </sheetView>
  </sheetViews>
  <sheetFormatPr defaultColWidth="9" defaultRowHeight="15" x14ac:dyDescent="0.25"/>
  <cols>
    <col min="1" max="1" width="4.28515625" customWidth="1"/>
    <col min="2" max="2" width="27.28515625" customWidth="1"/>
    <col min="3" max="3" width="6.140625" style="1" customWidth="1"/>
    <col min="4" max="4" width="9.85546875" customWidth="1"/>
    <col min="5" max="5" width="10.28515625" customWidth="1"/>
    <col min="6" max="6" width="11" customWidth="1"/>
    <col min="7" max="7" width="13.28515625" customWidth="1"/>
    <col min="8" max="8" width="8.42578125" customWidth="1"/>
    <col min="9" max="9" width="8.7109375" customWidth="1"/>
    <col min="10" max="10" width="11" customWidth="1"/>
    <col min="11" max="11" width="13.28515625" customWidth="1"/>
    <col min="12" max="12" width="11.28515625" customWidth="1"/>
    <col min="13" max="13" width="16.28515625" customWidth="1"/>
  </cols>
  <sheetData>
    <row r="1" spans="1:13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 ht="39.75" customHeight="1" x14ac:dyDescent="0.25">
      <c r="A2" s="42" t="s">
        <v>19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x14ac:dyDescent="0.25">
      <c r="A3" s="44" t="s">
        <v>18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ht="68.25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5" spans="1:13" ht="53.25" customHeight="1" x14ac:dyDescent="0.25">
      <c r="A5" s="34" t="s">
        <v>1</v>
      </c>
      <c r="B5" s="36" t="s">
        <v>2</v>
      </c>
      <c r="C5" s="38" t="s">
        <v>3</v>
      </c>
      <c r="D5" s="46" t="s">
        <v>4</v>
      </c>
      <c r="E5" s="47"/>
      <c r="F5" s="47"/>
      <c r="G5" s="48"/>
      <c r="H5" s="36" t="s">
        <v>5</v>
      </c>
      <c r="I5" s="36" t="s">
        <v>6</v>
      </c>
      <c r="J5" s="49" t="s">
        <v>7</v>
      </c>
      <c r="K5" s="49"/>
      <c r="L5" s="49"/>
      <c r="M5" s="13" t="s">
        <v>8</v>
      </c>
    </row>
    <row r="6" spans="1:13" ht="98.25" customHeight="1" x14ac:dyDescent="0.25">
      <c r="A6" s="35"/>
      <c r="B6" s="37"/>
      <c r="C6" s="39"/>
      <c r="D6" s="30" t="s">
        <v>20</v>
      </c>
      <c r="E6" s="30" t="s">
        <v>21</v>
      </c>
      <c r="F6" s="30" t="s">
        <v>22</v>
      </c>
      <c r="G6" s="2"/>
      <c r="H6" s="40"/>
      <c r="I6" s="40"/>
      <c r="J6" s="14" t="s">
        <v>9</v>
      </c>
      <c r="K6" s="15" t="s">
        <v>10</v>
      </c>
      <c r="L6" s="15" t="s">
        <v>11</v>
      </c>
      <c r="M6" s="16"/>
    </row>
    <row r="7" spans="1:13" ht="23.25" customHeight="1" thickBot="1" x14ac:dyDescent="0.3">
      <c r="A7" s="3" t="s">
        <v>12</v>
      </c>
      <c r="B7" s="4">
        <v>1</v>
      </c>
      <c r="C7" s="4">
        <v>2</v>
      </c>
      <c r="D7" s="4">
        <v>3</v>
      </c>
      <c r="E7" s="4">
        <v>4</v>
      </c>
      <c r="F7" s="4">
        <v>5</v>
      </c>
      <c r="G7" s="4" t="s">
        <v>13</v>
      </c>
      <c r="H7" s="3">
        <v>7</v>
      </c>
      <c r="I7" s="4" t="s">
        <v>14</v>
      </c>
      <c r="J7" s="17" t="s">
        <v>15</v>
      </c>
      <c r="K7" s="17">
        <v>10</v>
      </c>
      <c r="L7" s="17">
        <v>11</v>
      </c>
      <c r="M7" s="4" t="s">
        <v>16</v>
      </c>
    </row>
    <row r="8" spans="1:13" ht="67.5" customHeight="1" thickBot="1" x14ac:dyDescent="0.3">
      <c r="A8" s="5">
        <v>1</v>
      </c>
      <c r="B8" s="6" t="s">
        <v>26</v>
      </c>
      <c r="C8" s="6" t="s">
        <v>25</v>
      </c>
      <c r="D8" s="28">
        <v>449600</v>
      </c>
      <c r="E8" s="28">
        <v>484350</v>
      </c>
      <c r="F8" s="6">
        <v>470300</v>
      </c>
      <c r="G8" s="7">
        <f t="shared" ref="G8" si="0">D8+E8+F8</f>
        <v>1404250</v>
      </c>
      <c r="H8" s="29">
        <v>1</v>
      </c>
      <c r="I8" s="18">
        <v>3</v>
      </c>
      <c r="J8" s="19">
        <f t="shared" ref="J8" si="1">ROUND(AVERAGE(D8:F8),2)</f>
        <v>468083.33</v>
      </c>
      <c r="K8" s="20">
        <f t="shared" ref="K8" si="2">STDEV(D8:F8)</f>
        <v>17480.727482954859</v>
      </c>
      <c r="L8" s="21">
        <f t="shared" ref="L8" si="3">K8/J8</f>
        <v>3.7345332257303111E-2</v>
      </c>
      <c r="M8" s="22">
        <f t="shared" ref="M8" si="4">H8*J8</f>
        <v>468083.33</v>
      </c>
    </row>
    <row r="9" spans="1:13" ht="10.5" customHeight="1" x14ac:dyDescent="0.25">
      <c r="A9" s="8"/>
      <c r="B9" s="8"/>
      <c r="C9" s="8"/>
      <c r="D9" s="8"/>
      <c r="E9" s="8"/>
      <c r="F9" s="8"/>
      <c r="G9" s="9"/>
      <c r="H9" s="10"/>
      <c r="I9" s="8"/>
      <c r="J9" s="23"/>
      <c r="K9" s="23"/>
      <c r="L9" s="24"/>
      <c r="M9" s="23"/>
    </row>
    <row r="10" spans="1:13" ht="27.75" customHeight="1" x14ac:dyDescent="0.2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25"/>
      <c r="M10" s="26">
        <f>SUM(M8:M9)</f>
        <v>468083.33</v>
      </c>
    </row>
    <row r="11" spans="1:13" ht="15" customHeight="1" x14ac:dyDescent="0.25">
      <c r="A11" s="11"/>
      <c r="B11" s="11"/>
      <c r="C11" s="12"/>
      <c r="D11" s="11"/>
      <c r="E11" s="11"/>
      <c r="F11" s="11"/>
      <c r="G11" s="11"/>
      <c r="H11" s="11"/>
      <c r="I11" s="11"/>
      <c r="J11" s="27"/>
      <c r="K11" s="11"/>
      <c r="L11" s="11"/>
      <c r="M11" s="27"/>
    </row>
    <row r="12" spans="1:13" ht="13.5" customHeight="1" x14ac:dyDescent="0.25">
      <c r="A12" s="50" t="s">
        <v>23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</row>
    <row r="13" spans="1:13" ht="15.75" customHeight="1" x14ac:dyDescent="0.25"/>
    <row r="14" spans="1:13" ht="18" customHeight="1" x14ac:dyDescent="0.25"/>
    <row r="15" spans="1:13" ht="18" customHeight="1" x14ac:dyDescent="0.25"/>
    <row r="20" ht="30" customHeight="1" x14ac:dyDescent="0.25"/>
    <row r="21" ht="25.5" customHeight="1" x14ac:dyDescent="0.25"/>
    <row r="24" ht="28.5" customHeight="1" x14ac:dyDescent="0.25"/>
  </sheetData>
  <mergeCells count="13">
    <mergeCell ref="A1:M1"/>
    <mergeCell ref="A2:M2"/>
    <mergeCell ref="A3:M3"/>
    <mergeCell ref="A4:M4"/>
    <mergeCell ref="D5:G5"/>
    <mergeCell ref="J5:L5"/>
    <mergeCell ref="A12:M12"/>
    <mergeCell ref="A10:K10"/>
    <mergeCell ref="A5:A6"/>
    <mergeCell ref="B5:B6"/>
    <mergeCell ref="C5:C6"/>
    <mergeCell ref="H5:H6"/>
    <mergeCell ref="I5:I6"/>
  </mergeCells>
  <phoneticPr fontId="15" type="noConversion"/>
  <pageMargins left="0.39370078740157499" right="0.39370078740157499" top="0.59055118110236204" bottom="0.59055118110236204" header="0" footer="0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ОБРАЗЕЦ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</dc:creator>
  <cp:lastModifiedBy>User</cp:lastModifiedBy>
  <dcterms:created xsi:type="dcterms:W3CDTF">2020-09-24T07:40:00Z</dcterms:created>
  <dcterms:modified xsi:type="dcterms:W3CDTF">2026-06-29T13:58:18Z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0F6790523BE642D5857AEEA6DC6D4F5B_12</vt:lpwstr>
  </property>
  <property fmtid="{D5CDD505-2E9C-101B-9397-08002B2CF9AE}" pid="3" name="KSOProductBuildVer">
    <vt:lpwstr>1049-12.2.0.21179</vt:lpwstr>
  </property>
</Properties>
</file>