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O:\ДЛЯ МАРИНЫ\Лагерь 2 смена 2026\Бойлер\"/>
    </mc:Choice>
  </mc:AlternateContent>
  <bookViews>
    <workbookView xWindow="0" yWindow="0" windowWidth="28800" windowHeight="12315"/>
  </bookViews>
  <sheets>
    <sheet name="Лист1" sheetId="1" r:id="rId1"/>
    <sheet name="Лист2" sheetId="2" r:id="rId2"/>
    <sheet name="Лист3" sheetId="3" r:id="rId3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0" i="1" l="1"/>
  <c r="K10" i="1"/>
  <c r="M10" i="1"/>
  <c r="M11" i="1" l="1"/>
  <c r="L10" i="1"/>
  <c r="G10" i="1"/>
</calcChain>
</file>

<file path=xl/sharedStrings.xml><?xml version="1.0" encoding="utf-8"?>
<sst xmlns="http://schemas.openxmlformats.org/spreadsheetml/2006/main" count="27" uniqueCount="27">
  <si>
    <t>Определение и обоснование НМЦК методом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</si>
  <si>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</si>
  <si>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</si>
  <si>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</si>
  <si>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</si>
  <si>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</si>
  <si>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</si>
  <si>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</si>
  <si>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ИЦИ №1    </t>
  </si>
  <si>
    <t xml:space="preserve">ИЦИ №2       </t>
  </si>
  <si>
    <t xml:space="preserve">ИЦИ №3       </t>
  </si>
  <si>
    <t>ИЦИ №5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</si>
  <si>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</si>
  <si>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</si>
  <si>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</si>
  <si>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8=3+4+5+6+7</t>
  </si>
  <si>
    <t>10 = кол-во ответов ИЦИ</t>
  </si>
  <si>
    <t>11=          /10</t>
  </si>
  <si>
    <t>13=8*9/10</t>
  </si>
  <si>
    <t xml:space="preserve">Начальная (максимальная) цена контракта </t>
  </si>
  <si>
    <t>Приложение 1</t>
  </si>
  <si>
    <t>Ответы на запрос получены от 3 исполнителей.</t>
  </si>
  <si>
    <t xml:space="preserve"> - </t>
  </si>
  <si>
    <t>Заказчиком было направлены запросы о предоставлении ценовой информации 5-ти исполнителям,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</si>
  <si>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t>Экономист по ДиПР</t>
  </si>
  <si>
    <t>Нисканен Е.Ю.</t>
  </si>
  <si>
    <t>Вода питьевая упакованная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</si>
</sst>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charset val="204"/>
      <scheme val="minor"/>
    </font>
    <font>
      <b/>
      <sz val="11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4" fillId="0" borderId="0" xfId="0" applyFont="1" applyAlignment="1">
      <alignment vertical="center" wrapText="1"/>
    </xf>
    <xf numFmtId="4" fontId="4" fillId="0" borderId="0" xfId="0" applyNumberFormat="1" applyFont="1" applyAlignment="1">
      <alignment vertical="center" wrapText="1"/>
    </xf>
    <xf numFmtId="4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vertical="center" wrapText="1"/>
    </xf>
    <xf numFmtId="4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4" fontId="5" fillId="2" borderId="6" xfId="0" applyNumberFormat="1" applyFont="1" applyFill="1" applyBorder="1" applyAlignment="1">
      <alignment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4" fontId="9" fillId="2" borderId="5" xfId="0" applyNumberFormat="1" applyFont="1" applyFill="1" applyBorder="1" applyAlignment="1">
      <alignment horizontal="center" vertical="center" wrapText="1"/>
    </xf>
    <xf numFmtId="4" fontId="9" fillId="0" borderId="5" xfId="0" applyNumberFormat="1" applyFont="1" applyBorder="1" applyAlignment="1">
      <alignment horizontal="center" vertical="center" wrapText="1"/>
    </xf>
    <xf numFmtId="10" fontId="9" fillId="0" borderId="5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right" vertical="center" wrapText="1"/>
    </xf>
    <xf numFmtId="4" fontId="5" fillId="2" borderId="5" xfId="0" applyNumberFormat="1" applyFont="1" applyFill="1" applyBorder="1" applyAlignment="1">
      <alignment horizontal="center" vertical="center" wrapText="1"/>
    </xf>
    <xf numFmtId="1" fontId="10" fillId="0" borderId="9" xfId="0" applyNumberFormat="1" applyFont="1" applyBorder="1" applyAlignment="1">
      <alignment horizontal="center" vertical="center" wrapText="1"/>
    </xf>
    <xf numFmtId="2" fontId="11" fillId="2" borderId="5" xfId="0" applyNumberFormat="1" applyFont="1" applyFill="1" applyBorder="1" applyAlignment="1">
      <alignment horizontal="center" vertical="center" wrapText="1"/>
    </xf>
    <xf numFmtId="4" fontId="4" fillId="0" borderId="5" xfId="0" applyNumberFormat="1" applyFont="1" applyBorder="1" applyAlignment="1">
      <alignment horizontal="center" vertical="center" wrapText="1"/>
    </xf>
    <xf numFmtId="0" fontId="12" fillId="0" borderId="10" xfId="0" applyFont="1" applyBorder="1" applyAlignment="1">
      <alignment vertical="center" wrapText="1"/>
    </xf>
    <xf numFmtId="2" fontId="13" fillId="0" borderId="10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right" vertical="center" wrapText="1"/>
    </xf>
    <xf numFmtId="0" fontId="1" fillId="0" borderId="3" xfId="0" applyFont="1" applyBorder="1" applyAlignment="1">
      <alignment horizontal="right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4" fontId="4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114300</xdr:colOff>
      <xdr:row>7</xdr:row>
      <xdr:rowOff>352425</xdr:rowOff>
    </xdr:from>
    <xdr:to>
      <xdr:col>6</xdr:col>
      <xdr:colOff>809625</xdr:colOff>
      <xdr:row>7</xdr:row>
      <xdr:rowOff>876300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619750" y="1704975"/>
          <a:ext cx="695325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66675</xdr:colOff>
      <xdr:row>7</xdr:row>
      <xdr:rowOff>133351</xdr:rowOff>
    </xdr:from>
    <xdr:to>
      <xdr:col>12</xdr:col>
      <xdr:colOff>962025</xdr:colOff>
      <xdr:row>7</xdr:row>
      <xdr:rowOff>685801</xdr:rowOff>
    </xdr:to>
    <xdr:pic>
      <xdr:nvPicPr>
        <xdr:cNvPr id="3" name="Picture 1" descr="C:\Temp\KClipboardExport\7d4qbwfz.gif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10191750" y="1485901"/>
          <a:ext cx="895350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28575</xdr:colOff>
      <xdr:row>7</xdr:row>
      <xdr:rowOff>514350</xdr:rowOff>
    </xdr:from>
    <xdr:to>
      <xdr:col>10</xdr:col>
      <xdr:colOff>609600</xdr:colOff>
      <xdr:row>8</xdr:row>
      <xdr:rowOff>0</xdr:rowOff>
    </xdr:to>
    <xdr:pic>
      <xdr:nvPicPr>
        <xdr:cNvPr id="4" name="Picture 21" descr="C:\Temp\KClipboardExport\sssqsznq.gif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81975" y="3333750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66675</xdr:colOff>
      <xdr:row>7</xdr:row>
      <xdr:rowOff>771525</xdr:rowOff>
    </xdr:from>
    <xdr:to>
      <xdr:col>11</xdr:col>
      <xdr:colOff>609600</xdr:colOff>
      <xdr:row>8</xdr:row>
      <xdr:rowOff>0</xdr:rowOff>
    </xdr:to>
    <xdr:pic>
      <xdr:nvPicPr>
        <xdr:cNvPr id="5" name="Picture 19" descr="C:\Temp\KClipboardExport\8c4wnzhy.gif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96375" y="3590925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238125</xdr:colOff>
      <xdr:row>8</xdr:row>
      <xdr:rowOff>190500</xdr:rowOff>
    </xdr:from>
    <xdr:to>
      <xdr:col>9</xdr:col>
      <xdr:colOff>495300</xdr:colOff>
      <xdr:row>8</xdr:row>
      <xdr:rowOff>514350</xdr:rowOff>
    </xdr:to>
    <xdr:pic>
      <xdr:nvPicPr>
        <xdr:cNvPr id="6" name="Рисунок 1" descr="C:\Temp\KClipboardExport\l41eo45a.gif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7800975" y="2676525"/>
          <a:ext cx="257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47625</xdr:colOff>
      <xdr:row>6</xdr:row>
      <xdr:rowOff>238125</xdr:rowOff>
    </xdr:from>
    <xdr:to>
      <xdr:col>12</xdr:col>
      <xdr:colOff>609600</xdr:colOff>
      <xdr:row>7</xdr:row>
      <xdr:rowOff>3810</xdr:rowOff>
    </xdr:to>
    <xdr:pic>
      <xdr:nvPicPr>
        <xdr:cNvPr id="7" name="Picture 1" descr="C:\Temp\KClipboardExport\7d4qbwfz.gif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9829800" y="2181225"/>
          <a:ext cx="6000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95250</xdr:colOff>
      <xdr:row>10</xdr:row>
      <xdr:rowOff>9525</xdr:rowOff>
    </xdr:from>
    <xdr:to>
      <xdr:col>11</xdr:col>
      <xdr:colOff>609600</xdr:colOff>
      <xdr:row>11</xdr:row>
      <xdr:rowOff>85725</xdr:rowOff>
    </xdr:to>
    <xdr:pic>
      <xdr:nvPicPr>
        <xdr:cNvPr id="8" name="Picture 1" descr="C:\Temp\KClipboardExport\7d4qbwfz.gif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3398" b="32678"/>
        <a:stretch>
          <a:fillRect/>
        </a:stretch>
      </xdr:blipFill>
      <xdr:spPr bwMode="auto">
        <a:xfrm>
          <a:off x="9124950" y="8143875"/>
          <a:ext cx="5524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21"/>
  <sheetViews>
    <sheetView tabSelected="1" topLeftCell="B1" workbookViewId="0">
      <selection activeCell="A11" sqref="A11:K11"/>
    </sheetView>
  </sheetViews>
  <sheetFormatPr defaultRowHeight="15" x14ac:dyDescent="0.25"/>
  <cols>
    <col min="1" max="1" width="10.28515625" customWidth="1"/>
    <col min="2" max="2" width="19.140625" customWidth="1"/>
    <col min="3" max="3" width="10.42578125" customWidth="1"/>
    <col min="4" max="4" width="10.5703125" customWidth="1"/>
    <col min="5" max="5" width="11" customWidth="1"/>
    <col min="7" max="7" width="12.5703125" customWidth="1"/>
    <col min="10" max="10" width="11.5703125" customWidth="1"/>
    <col min="11" max="11" width="10.28515625" customWidth="1"/>
    <col min="12" max="12" width="16.5703125" customWidth="1"/>
    <col min="13" max="13" width="16" customWidth="1"/>
  </cols>
  <sheetData>
    <row r="1" spans="1:13" x14ac:dyDescent="0.25">
      <c r="K1" s="23" t="s">
        <v>20</v>
      </c>
      <c r="L1" s="23"/>
      <c r="M1" s="23"/>
    </row>
    <row r="2" spans="1:13" x14ac:dyDescent="0.25">
      <c r="A2" s="24" t="s">
        <v>0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</row>
    <row r="3" spans="1:13" x14ac:dyDescent="0.25">
      <c r="A3" s="25" t="s">
        <v>1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</row>
    <row r="4" spans="1:13" ht="15.75" x14ac:dyDescent="0.25">
      <c r="A4" s="26" t="s">
        <v>23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</row>
    <row r="5" spans="1:13" ht="15.75" x14ac:dyDescent="0.25">
      <c r="A5" s="26" t="s">
        <v>21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</row>
    <row r="6" spans="1:13" x14ac:dyDescent="0.25">
      <c r="A6" s="1"/>
      <c r="B6" s="1"/>
      <c r="C6" s="1"/>
      <c r="D6" s="1"/>
      <c r="E6" s="1"/>
      <c r="F6" s="1"/>
      <c r="G6" s="1"/>
      <c r="H6" s="1"/>
      <c r="I6" s="1"/>
      <c r="J6" s="2"/>
      <c r="K6" s="1"/>
      <c r="L6" s="1"/>
      <c r="M6" s="2"/>
    </row>
    <row r="7" spans="1:13" x14ac:dyDescent="0.25">
      <c r="A7" s="27" t="s">
        <v>2</v>
      </c>
      <c r="B7" s="29" t="s">
        <v>3</v>
      </c>
      <c r="C7" s="31" t="s">
        <v>4</v>
      </c>
      <c r="D7" s="32"/>
      <c r="E7" s="32"/>
      <c r="F7" s="32"/>
      <c r="G7" s="33"/>
      <c r="H7" s="29" t="s">
        <v>5</v>
      </c>
      <c r="I7" s="29" t="s">
        <v>6</v>
      </c>
      <c r="J7" s="35" t="s">
        <v>7</v>
      </c>
      <c r="K7" s="35"/>
      <c r="L7" s="35"/>
      <c r="M7" s="3"/>
    </row>
    <row r="8" spans="1:13" ht="89.25" x14ac:dyDescent="0.25">
      <c r="A8" s="28"/>
      <c r="B8" s="30"/>
      <c r="C8" s="4" t="s">
        <v>8</v>
      </c>
      <c r="D8" s="4" t="s">
        <v>9</v>
      </c>
      <c r="E8" s="4" t="s">
        <v>10</v>
      </c>
      <c r="F8" s="4" t="s">
        <v>11</v>
      </c>
      <c r="G8" s="5"/>
      <c r="H8" s="34"/>
      <c r="I8" s="34"/>
      <c r="J8" s="6" t="s">
        <v>12</v>
      </c>
      <c r="K8" s="7" t="s">
        <v>13</v>
      </c>
      <c r="L8" s="7" t="s">
        <v>14</v>
      </c>
      <c r="M8" s="8"/>
    </row>
    <row r="9" spans="1:13" ht="54.75" thickBot="1" x14ac:dyDescent="0.3">
      <c r="A9" s="9">
        <v>1</v>
      </c>
      <c r="B9" s="9">
        <v>2</v>
      </c>
      <c r="C9" s="9">
        <v>3</v>
      </c>
      <c r="D9" s="9">
        <v>4</v>
      </c>
      <c r="E9" s="9">
        <v>5</v>
      </c>
      <c r="F9" s="9">
        <v>7</v>
      </c>
      <c r="G9" s="9" t="s">
        <v>15</v>
      </c>
      <c r="H9" s="9">
        <v>9</v>
      </c>
      <c r="I9" s="9" t="s">
        <v>16</v>
      </c>
      <c r="J9" s="10" t="s">
        <v>17</v>
      </c>
      <c r="K9" s="10">
        <v>12</v>
      </c>
      <c r="L9" s="10">
        <v>13</v>
      </c>
      <c r="M9" s="9" t="s">
        <v>18</v>
      </c>
    </row>
    <row r="10" spans="1:13" ht="75.599999999999994" customHeight="1" thickBot="1" x14ac:dyDescent="0.3">
      <c r="A10" s="9">
        <v>1</v>
      </c>
      <c r="B10" s="19" t="s">
        <v>26</v>
      </c>
      <c r="C10" s="20">
        <v>6384</v>
      </c>
      <c r="D10" s="17">
        <v>6384</v>
      </c>
      <c r="E10" s="17">
        <v>6556</v>
      </c>
      <c r="F10" s="9" t="s">
        <v>22</v>
      </c>
      <c r="G10" s="18">
        <f>C10+D10+E10</f>
        <v>19324</v>
      </c>
      <c r="H10" s="16">
        <v>100</v>
      </c>
      <c r="I10" s="9">
        <v>1</v>
      </c>
      <c r="J10" s="12">
        <f>C10</f>
        <v>6384</v>
      </c>
      <c r="K10" s="12">
        <f>STDEV(C10:F10)</f>
        <v>99.304246300615631</v>
      </c>
      <c r="L10" s="13">
        <f t="shared" ref="L10" si="0">K10/J10</f>
        <v>1.555517642553503E-2</v>
      </c>
      <c r="M10" s="11">
        <f>J10*I10</f>
        <v>6384</v>
      </c>
    </row>
    <row r="11" spans="1:13" x14ac:dyDescent="0.25">
      <c r="A11" s="21" t="s">
        <v>19</v>
      </c>
      <c r="B11" s="22"/>
      <c r="C11" s="22"/>
      <c r="D11" s="22"/>
      <c r="E11" s="22"/>
      <c r="F11" s="22"/>
      <c r="G11" s="22"/>
      <c r="H11" s="22"/>
      <c r="I11" s="22"/>
      <c r="J11" s="22"/>
      <c r="K11" s="22"/>
      <c r="L11" s="14"/>
      <c r="M11" s="15">
        <f>SUM(M10:M10)</f>
        <v>6384</v>
      </c>
    </row>
    <row r="12" spans="1:13" x14ac:dyDescent="0.25">
      <c r="A12" s="1"/>
      <c r="B12" s="1"/>
      <c r="C12" s="1"/>
      <c r="D12" s="1"/>
      <c r="E12" s="1"/>
      <c r="F12" s="1"/>
      <c r="G12" s="1"/>
      <c r="H12" s="1"/>
      <c r="I12" s="1"/>
      <c r="J12" s="2"/>
      <c r="K12" s="1"/>
      <c r="L12" s="1"/>
      <c r="M12" s="2"/>
    </row>
    <row r="15" spans="1:13" x14ac:dyDescent="0.25">
      <c r="D15" t="s">
        <v>24</v>
      </c>
      <c r="H15" t="s">
        <v>25</v>
      </c>
    </row>
    <row r="21" spans="18:18" x14ac:dyDescent="0.25">
      <c r="R21">
        <v>4570</v>
      </c>
    </row>
  </sheetData>
  <mergeCells count="12">
    <mergeCell ref="A11:K11"/>
    <mergeCell ref="K1:M1"/>
    <mergeCell ref="A2:M2"/>
    <mergeCell ref="A3:M3"/>
    <mergeCell ref="A4:M4"/>
    <mergeCell ref="A5:M5"/>
    <mergeCell ref="A7:A8"/>
    <mergeCell ref="B7:B8"/>
    <mergeCell ref="C7:G7"/>
    <mergeCell ref="H7:H8"/>
    <mergeCell ref="I7:I8"/>
    <mergeCell ref="J7:L7"/>
  </mergeCells>
  <pageMargins left="0.70866141732283472" right="0.70866141732283472" top="0.55118110236220474" bottom="0.55118110236220474" header="0" footer="0"/>
  <pageSetup paperSize="9" scale="7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Кузьмина Ирина Николаевна</dc:creator>
  <cp:lastModifiedBy>USer</cp:lastModifiedBy>
  <cp:lastPrinted>2022-03-15T15:03:58Z</cp:lastPrinted>
  <dcterms:created xsi:type="dcterms:W3CDTF">2016-09-26T13:34:20Z</dcterms:created>
  <dcterms:modified xsi:type="dcterms:W3CDTF">2026-07-10T08:06:58Z</dcterms:modified>
</cp:coreProperties>
</file>