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definedNames>
    <definedName function="false" hidden="false" localSheetId="0" name="_xlnm.Print_Area" vbProcedure="false">Лист1!$A$1:$N$12</definedName>
    <definedName function="false" hidden="false" localSheetId="0" name="_GoBack" vbProcedure="false">лист1!#REF!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<sst xmlns="http://schemas.openxmlformats.org/spreadsheetml/2006/main" count="26" uniqueCount="25">
  <si>
    <t xml:space="preserve"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                                                                                                                                                                                                                                      методом сопоставимых рыночных цен (анализа рынка)</t>
  </si>
  <si>
    <t xml:space="preserve">№ п/п</t>
  </si>
  <si>
    <t xml:space="preserve">Международное непатентованное или химическое или группировочное наименование</t>
  </si>
  <si>
    <t xml:space="preserve">Ед. изм.</t>
  </si>
  <si>
    <t xml:space="preserve">Кол-во </t>
  </si>
  <si>
    <t xml:space="preserve">Источники информации</t>
  </si>
  <si>
    <t xml:space="preserve">Однородность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</si>
  <si>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                (анализа рынка)*</t>
  </si>
  <si>
    <t xml:space="preserve">КП 1 (вход. № 573 от 10.07.2026г.)</t>
  </si>
  <si>
    <t xml:space="preserve">КП 2 (вход. № 550 от 07.07.2026г.)</t>
  </si>
  <si>
    <t xml:space="preserve">КП 3 (вход. № 551 от 07.07.2026г.)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</si>
  <si>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</si>
  <si>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</si>
  <si>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</si>
  <si>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r>
      <rPr>
        <b val="true"/>
        <sz val="9"/>
        <color rgb="FF000000"/>
        <rFont val="Times New Roman"/>
        <family val="1"/>
        <charset val="204"/>
      </rPr>
      <t xml:space="preserve">Расчет Н(М)ЦК по формуле</t>
    </r>
    <r>
      <rPr>
        <sz val="9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</si>
  <si>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за единицу изм. минимальная (руб.)</t>
  </si>
  <si>
    <t xml:space="preserve"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</si>
  <si>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</t>
  </si>
  <si>
    <t xml:space="preserve">Верапамил</t>
  </si>
  <si>
    <t xml:space="preserve">упак.</t>
  </si>
  <si>
    <t xml:space="preserve">Левотироксин натрия</t>
  </si>
  <si>
    <t xml:space="preserve">В результате проведённого расчёта Н(М)ЦК контракта составила: 7 518 рублей 60 копеек</t>
  </si>
  <si>
    <t xml:space="preserve">Семь тысяч пятьсот восемнадцать рублей 60 копеек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</si>
  <si>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**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*** В целях определения НМЦК использована ценовая информация  от Поставщиков 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Полученные от Поставщиков (Подрядчиков, Исполнителей) цены товара, работы, услуги.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 и услуг.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</si>
  <si>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Расчёт :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</si>
</sst>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0"/>
    <numFmt numFmtId="167" formatCode="#,##0.00_р_."/>
    <numFmt numFmtId="168" formatCode="#,##0.00"/>
  </numFmts>
  <fonts count="17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nos"/>
      <family val="0"/>
      <charset val="128"/>
    </font>
    <font>
      <sz val="10"/>
      <name val="Times New Roman"/>
      <family val="1"/>
      <charset val="204"/>
    </font>
    <font>
      <b val="true"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3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4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247680</xdr:colOff>
      <xdr:row>2</xdr:row>
      <xdr:rowOff>1571760</xdr:rowOff>
    </xdr:from>
    <xdr:to>
      <xdr:col>10</xdr:col>
      <xdr:colOff>1203840</xdr:colOff>
      <xdr:row>2</xdr:row>
      <xdr:rowOff>1917000</xdr:rowOff>
    </xdr:to>
    <xdr:pic>
      <xdr:nvPicPr>
        <xdr:cNvPr id="0" name="Picture 5" descr=""/>
        <xdr:cNvPicPr/>
      </xdr:nvPicPr>
      <xdr:blipFill>
        <a:blip r:embed="rId1"/>
        <a:stretch/>
      </xdr:blipFill>
      <xdr:spPr>
        <a:xfrm>
          <a:off x="10978560" y="2752920"/>
          <a:ext cx="956160" cy="34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411840</xdr:colOff>
      <xdr:row>2</xdr:row>
      <xdr:rowOff>1621440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10997640" y="2581200"/>
          <a:ext cx="145080" cy="221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9</xdr:col>
      <xdr:colOff>20520</xdr:colOff>
      <xdr:row>2</xdr:row>
      <xdr:rowOff>819360</xdr:rowOff>
    </xdr:from>
    <xdr:to>
      <xdr:col>9</xdr:col>
      <xdr:colOff>810720</xdr:colOff>
      <xdr:row>2</xdr:row>
      <xdr:rowOff>1164600</xdr:rowOff>
    </xdr:to>
    <xdr:pic>
      <xdr:nvPicPr>
        <xdr:cNvPr id="2" name="Picture 1" descr=""/>
        <xdr:cNvPicPr/>
      </xdr:nvPicPr>
      <xdr:blipFill>
        <a:blip r:embed="rId3"/>
        <a:stretch/>
      </xdr:blipFill>
      <xdr:spPr>
        <a:xfrm>
          <a:off x="9704160" y="2000520"/>
          <a:ext cx="790200" cy="34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8</xdr:col>
      <xdr:colOff>14760</xdr:colOff>
      <xdr:row>2</xdr:row>
      <xdr:rowOff>600480</xdr:rowOff>
    </xdr:from>
    <xdr:to>
      <xdr:col>8</xdr:col>
      <xdr:colOff>864720</xdr:colOff>
      <xdr:row>2</xdr:row>
      <xdr:rowOff>1031400</xdr:rowOff>
    </xdr:to>
    <xdr:pic>
      <xdr:nvPicPr>
        <xdr:cNvPr id="3" name="Picture 2" descr=""/>
        <xdr:cNvPicPr/>
      </xdr:nvPicPr>
      <xdr:blipFill>
        <a:blip r:embed="rId4"/>
        <a:stretch/>
      </xdr:blipFill>
      <xdr:spPr>
        <a:xfrm>
          <a:off x="8711640" y="1781640"/>
          <a:ext cx="849960" cy="430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411840</xdr:colOff>
      <xdr:row>2</xdr:row>
      <xdr:rowOff>1621440</xdr:rowOff>
    </xdr:to>
    <xdr:pic>
      <xdr:nvPicPr>
        <xdr:cNvPr id="4" name="Picture 6" descr=""/>
        <xdr:cNvPicPr/>
      </xdr:nvPicPr>
      <xdr:blipFill>
        <a:blip r:embed="rId5"/>
        <a:stretch/>
      </xdr:blipFill>
      <xdr:spPr>
        <a:xfrm>
          <a:off x="10997640" y="2581200"/>
          <a:ext cx="145080" cy="2214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048576"/>
  <sheetViews>
    <sheetView showFormulas="false" showGridLines="true" showRowColHeaders="true" showZeros="true" rightToLeft="false" tabSelected="true" showOutlineSymbols="true" defaultGridColor="true" view="normal" topLeftCell="A2" colorId="64" zoomScale="100" zoomScaleNormal="100" zoomScalePageLayoutView="100" workbookViewId="0">
      <selection pane="topLeft" activeCell="A9" activeCellId="0" sqref="A9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5.14"/>
    <col collapsed="false" customWidth="true" hidden="false" outlineLevel="0" max="2" min="2" style="2" width="46.37"/>
    <col collapsed="false" customWidth="true" hidden="false" outlineLevel="0" max="3" min="3" style="2" width="9.14"/>
    <col collapsed="false" customWidth="true" hidden="false" outlineLevel="0" max="4" min="4" style="3" width="9.14"/>
    <col collapsed="false" customWidth="true" hidden="false" outlineLevel="0" max="5" min="5" style="2" width="12.15"/>
    <col collapsed="false" customWidth="true" hidden="false" outlineLevel="0" max="6" min="6" style="2" width="12.29"/>
    <col collapsed="false" customWidth="true" hidden="false" outlineLevel="0" max="7" min="7" style="2" width="12.71"/>
    <col collapsed="false" customWidth="true" hidden="false" outlineLevel="0" max="8" min="8" style="1" width="16.43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22.29"/>
    <col collapsed="false" customWidth="true" hidden="false" outlineLevel="0" max="12" min="12" style="1" width="15.14"/>
    <col collapsed="false" customWidth="true" hidden="false" outlineLevel="0" max="13" min="13" style="1" width="16"/>
    <col collapsed="false" customWidth="true" hidden="false" outlineLevel="0" max="14" min="14" style="1" width="13.71"/>
    <col collapsed="false" customWidth="true" hidden="false" outlineLevel="0" max="15" min="15" style="1" width="13.57"/>
  </cols>
  <sheetData>
    <row r="1" customFormat="false" ht="57.75" hidden="false" customHeight="true" outlineLevel="0" collapsed="false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customFormat="false" ht="35.25" hidden="false" customHeight="true" outlineLevel="0" collapsed="false">
      <c r="A2" s="5" t="s">
        <v>1</v>
      </c>
      <c r="B2" s="5" t="s">
        <v>2</v>
      </c>
      <c r="C2" s="5" t="s">
        <v>3</v>
      </c>
      <c r="D2" s="6" t="s">
        <v>4</v>
      </c>
      <c r="E2" s="7" t="s">
        <v>5</v>
      </c>
      <c r="F2" s="7"/>
      <c r="G2" s="7"/>
      <c r="H2" s="8" t="s">
        <v>6</v>
      </c>
      <c r="I2" s="8"/>
      <c r="J2" s="8"/>
      <c r="K2" s="7" t="s">
        <v>7</v>
      </c>
      <c r="L2" s="7"/>
      <c r="M2" s="7"/>
      <c r="N2" s="7"/>
    </row>
    <row r="3" customFormat="false" ht="156.75" hidden="false" customHeight="true" outlineLevel="0" collapsed="false">
      <c r="A3" s="5"/>
      <c r="B3" s="5"/>
      <c r="C3" s="5"/>
      <c r="D3" s="6"/>
      <c r="E3" s="5" t="s">
        <v>8</v>
      </c>
      <c r="F3" s="5" t="s">
        <v>9</v>
      </c>
      <c r="G3" s="5" t="s">
        <v>10</v>
      </c>
      <c r="H3" s="7" t="s">
        <v>11</v>
      </c>
      <c r="I3" s="9" t="s">
        <v>12</v>
      </c>
      <c r="J3" s="9" t="s">
        <v>13</v>
      </c>
      <c r="K3" s="9" t="s">
        <v>14</v>
      </c>
      <c r="L3" s="10" t="s">
        <v>15</v>
      </c>
      <c r="M3" s="10" t="s">
        <v>16</v>
      </c>
      <c r="N3" s="10" t="s">
        <v>17</v>
      </c>
    </row>
    <row r="4" s="20" customFormat="true" ht="36.75" hidden="false" customHeight="true" outlineLevel="0" collapsed="false">
      <c r="A4" s="11" t="n">
        <v>1</v>
      </c>
      <c r="B4" s="12" t="s">
        <v>18</v>
      </c>
      <c r="C4" s="13" t="s">
        <v>19</v>
      </c>
      <c r="D4" s="14" t="n">
        <v>100</v>
      </c>
      <c r="E4" s="15" t="n">
        <v>58.96</v>
      </c>
      <c r="F4" s="15" t="n">
        <v>58.95</v>
      </c>
      <c r="G4" s="15" t="n">
        <v>58.95</v>
      </c>
      <c r="H4" s="16" t="n">
        <f aca="false">AVERAGEA(E4:G4)</f>
        <v>58.9533333333333</v>
      </c>
      <c r="I4" s="17" t="n">
        <f aca="false">SQRT(((SUM((POWER(G4-H4,2)),(POWER(F4-H4,2)),(POWER(E4-H4,2)))/(COLUMNS(E4:G4)-1))))</f>
        <v>0.00577350269189511</v>
      </c>
      <c r="J4" s="18" t="n">
        <f aca="false">ROUND(I4/H4*100,2)</f>
        <v>0.01</v>
      </c>
      <c r="K4" s="19" t="n">
        <f aca="false">D4*H4</f>
        <v>5895.33333333333</v>
      </c>
      <c r="L4" s="19" t="n">
        <f aca="false">F4</f>
        <v>58.95</v>
      </c>
      <c r="M4" s="19" t="n">
        <f aca="false">L4</f>
        <v>58.95</v>
      </c>
      <c r="N4" s="19" t="n">
        <f aca="false">M4*D4</f>
        <v>5895</v>
      </c>
    </row>
    <row r="5" s="20" customFormat="true" ht="36.75" hidden="false" customHeight="true" outlineLevel="0" collapsed="false">
      <c r="A5" s="11" t="n">
        <v>2</v>
      </c>
      <c r="B5" s="12" t="s">
        <v>20</v>
      </c>
      <c r="C5" s="13" t="s">
        <v>19</v>
      </c>
      <c r="D5" s="14" t="n">
        <v>12</v>
      </c>
      <c r="E5" s="15" t="n">
        <v>135.3</v>
      </c>
      <c r="F5" s="15" t="n">
        <v>180.4</v>
      </c>
      <c r="G5" s="15" t="n">
        <v>180.41</v>
      </c>
      <c r="H5" s="16" t="n">
        <f aca="false">AVERAGEA(E5:G5)</f>
        <v>165.37</v>
      </c>
      <c r="I5" s="17" t="n">
        <f aca="false">SQRT(((SUM((POWER(G5-H5,2)),(POWER(F5-H5,2)),(POWER(E5-H5,2)))/(COLUMNS(E5:G5)-1))))</f>
        <v>26.0413843718033</v>
      </c>
      <c r="J5" s="18" t="n">
        <f aca="false">ROUND(I5/H5*100,2)</f>
        <v>15.75</v>
      </c>
      <c r="K5" s="19" t="n">
        <f aca="false">D5*H5</f>
        <v>1984.44</v>
      </c>
      <c r="L5" s="19" t="n">
        <f aca="false">E5</f>
        <v>135.3</v>
      </c>
      <c r="M5" s="19" t="n">
        <f aca="false">L5</f>
        <v>135.3</v>
      </c>
      <c r="N5" s="19" t="n">
        <f aca="false">M5*D5</f>
        <v>1623.6</v>
      </c>
    </row>
    <row r="6" customFormat="false" ht="15" hidden="false" customHeight="false" outlineLevel="0" collapsed="false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19" t="n">
        <f aca="false">SUM(N4:N5)</f>
        <v>7518.6</v>
      </c>
    </row>
    <row r="7" customFormat="false" ht="15" hidden="false" customHeight="false" outlineLevel="0" collapsed="false">
      <c r="A7" s="22" t="s">
        <v>21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</row>
    <row r="8" customFormat="false" ht="15" hidden="false" customHeight="false" outlineLevel="0" collapsed="false">
      <c r="A8" s="23" t="s">
        <v>22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</row>
    <row r="9" customFormat="false" ht="15" hidden="false" customHeight="false" outlineLevel="0" collapsed="false">
      <c r="C9" s="24"/>
      <c r="D9" s="25"/>
      <c r="E9" s="25"/>
      <c r="F9" s="26"/>
      <c r="G9" s="24"/>
      <c r="H9" s="24"/>
      <c r="I9" s="24"/>
      <c r="J9" s="24"/>
      <c r="K9" s="24"/>
      <c r="L9" s="24"/>
      <c r="M9" s="24"/>
      <c r="N9" s="27"/>
    </row>
    <row r="10" customFormat="false" ht="169.4" hidden="false" customHeight="true" outlineLevel="0" collapsed="false">
      <c r="A10" s="28" t="s">
        <v>23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</row>
    <row r="11" customFormat="false" ht="15" hidden="false" customHeight="false" outlineLevel="0" collapsed="false">
      <c r="A11" s="29" t="s">
        <v>24</v>
      </c>
      <c r="B11" s="29"/>
    </row>
    <row r="12" customFormat="false" ht="15" hidden="false" customHeight="false" outlineLevel="0" collapsed="false">
      <c r="A12" s="29"/>
      <c r="B12" s="29"/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5">
    <mergeCell ref="A1:N1"/>
    <mergeCell ref="A2:A3"/>
    <mergeCell ref="B2:B3"/>
    <mergeCell ref="C2:C3"/>
    <mergeCell ref="D2:D3"/>
    <mergeCell ref="E2:G2"/>
    <mergeCell ref="H2:J2"/>
    <mergeCell ref="K2:N2"/>
    <mergeCell ref="A6:M6"/>
    <mergeCell ref="A7:N7"/>
    <mergeCell ref="A8:N8"/>
    <mergeCell ref="D9:E9"/>
    <mergeCell ref="A10:N10"/>
    <mergeCell ref="A11:B11"/>
    <mergeCell ref="A12:B12"/>
  </mergeCells>
  <printOptions headings="false" gridLines="false" gridLinesSet="true" horizontalCentered="false" verticalCentered="false"/>
  <pageMargins left="0.196527777777778" right="0.196527777777778" top="0.747916666666667" bottom="0.747916666666667" header="0.511811023622047" footer="0.511811023622047"/>
  <pageSetup paperSize="9" scale="58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293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2025-12-29T12:01:26Z</cp:lastPrinted>
  <dcterms:modified xsi:type="dcterms:W3CDTF">2026-07-10T12:48:39Z</dcterms:modified>
  <cp:revision>41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