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корм живой 2026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calcMode="manual" fullPrecision="0"/>
</workbook>
</file>

<file path=xl/calcChain.xml><?xml version="1.0" encoding="utf-8"?>
<calcChain xmlns="http://schemas.openxmlformats.org/spreadsheetml/2006/main">
  <c r="S8" i="11" l="1"/>
  <c r="T8" i="11"/>
  <c r="U8" i="11"/>
  <c r="S9" i="11"/>
  <c r="T9" i="11"/>
  <c r="U9" i="11"/>
  <c r="H8" i="11"/>
  <c r="K8" i="11"/>
  <c r="Q8" i="11" s="1"/>
  <c r="R8" i="11" s="1"/>
  <c r="L8" i="11"/>
  <c r="N8" i="11"/>
  <c r="H9" i="11"/>
  <c r="K9" i="11"/>
  <c r="Q9" i="11" s="1"/>
  <c r="R9" i="11" s="1"/>
  <c r="L9" i="11"/>
  <c r="N9" i="11"/>
  <c r="V9" i="11" l="1"/>
  <c r="V8" i="11"/>
  <c r="M8" i="11"/>
  <c r="M9" i="11"/>
  <c r="N10" i="11" l="1"/>
  <c r="S10" i="11"/>
  <c r="T10" i="11"/>
  <c r="U10" i="11"/>
  <c r="R10" i="11" l="1"/>
  <c r="V10" i="11"/>
</calcChain>
</file>

<file path=xl/sharedStrings.xml><?xml version="1.0" encoding="utf-8"?>
<sst xmlns="http://schemas.openxmlformats.org/spreadsheetml/2006/main" count="40" uniqueCount="37">
  <si>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</si>
  <si>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</si>
  <si>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</si>
  <si>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</si>
  <si>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</si>
  <si>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</si>
  <si>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</si>
  <si>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</si>
  <si>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</si>
  <si>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</si>
  <si>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</si>
  <si>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</si>
  <si>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</si>
  <si>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</si>
  <si>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</si>
  <si>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</si>
  <si>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</si>
  <si>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</si>
  <si>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</si>
  <si>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</si>
  <si>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</si>
  <si>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</si>
  <si>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 xml:space="preserve">Исполнитель                                  </t>
  </si>
  <si>
    <t>Контрактный управляющий                                    М.И. Мошев</t>
  </si>
  <si>
    <t>-</t>
  </si>
  <si>
    <t>№ по Приложению №2 к ППр СПб №489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</si>
  <si>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</si>
  <si>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Минимальное ценовое предложение, руб.</t>
  </si>
  <si>
    <t>17=МИН(C8:G8;O8)</t>
  </si>
  <si>
    <t>Директор                                                  Н.А. Козлова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</si>
  <si>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5-и поставщикам (подрядчиков, исполнителей)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</si>
  <si>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v - кол-во (объем) закупаемого товара (работы, услуги), </t>
    </r>
    <r>
      <rPr>
        <b/>
        <sz val="11"/>
        <rFont val="Times New Roman"/>
        <family val="1"/>
        <charset val="204"/>
      </rPr>
      <t>год.</t>
    </r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</si>
  <si>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</si>
  <si>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Ответы на запрос получены от 3 поставщиков (подрядчиков, исполнителей).</t>
  </si>
  <si>
    <t>Определение и обоснование НМЦК: методом сопоставимых рыночных цен (анализ рынка);</t>
  </si>
  <si>
    <t>Зофобас, 300 шт</t>
  </si>
  <si>
    <t>Сверчок, 500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</si>
</sst>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444444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top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/>
    </xf>
    <xf numFmtId="2" fontId="3" fillId="0" borderId="0" xfId="0" applyNumberFormat="1" applyFont="1"/>
    <xf numFmtId="0" fontId="13" fillId="2" borderId="0" xfId="0" applyFont="1" applyFill="1" applyBorder="1" applyAlignment="1">
      <alignment horizontal="right" vertical="center" wrapText="1" indent="1"/>
    </xf>
    <xf numFmtId="2" fontId="3" fillId="2" borderId="0" xfId="0" applyNumberFormat="1" applyFont="1" applyFill="1" applyBorder="1" applyAlignment="1">
      <alignment vertical="top" wrapText="1" indent="1"/>
    </xf>
    <xf numFmtId="0" fontId="3" fillId="3" borderId="0" xfId="0" applyFont="1" applyFill="1"/>
    <xf numFmtId="4" fontId="9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1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14" fillId="0" borderId="2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16087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9</xdr:row>
      <xdr:rowOff>9525</xdr:rowOff>
    </xdr:from>
    <xdr:to>
      <xdr:col>12</xdr:col>
      <xdr:colOff>647700</xdr:colOff>
      <xdr:row>10</xdr:row>
      <xdr:rowOff>86572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9</xdr:row>
      <xdr:rowOff>68580</xdr:rowOff>
    </xdr:from>
    <xdr:to>
      <xdr:col>15</xdr:col>
      <xdr:colOff>289560</xdr:colOff>
      <xdr:row>10</xdr:row>
      <xdr:rowOff>122767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18"/>
  <sheetViews>
    <sheetView tabSelected="1" zoomScale="90" zoomScaleNormal="90" workbookViewId="0">
      <selection activeCell="R10" sqref="R10"/>
    </sheetView>
  </sheetViews>
  <sheetFormatPr defaultRowHeight="13.8" x14ac:dyDescent="0.25"/>
  <cols>
    <col min="1" max="1" width="3.5546875" style="4" customWidth="1"/>
    <col min="2" max="2" width="33.33203125" style="4" customWidth="1"/>
    <col min="3" max="5" width="10.33203125" style="4" bestFit="1" customWidth="1"/>
    <col min="6" max="7" width="9.33203125" style="4" bestFit="1" customWidth="1"/>
    <col min="8" max="8" width="11.33203125" style="4" bestFit="1" customWidth="1"/>
    <col min="9" max="9" width="8.6640625" style="23" customWidth="1"/>
    <col min="10" max="10" width="9.6640625" style="4" customWidth="1"/>
    <col min="11" max="11" width="10.109375" style="4" customWidth="1"/>
    <col min="12" max="12" width="13.109375" style="4" customWidth="1"/>
    <col min="13" max="13" width="11.33203125" style="4" customWidth="1"/>
    <col min="14" max="14" width="16.109375" style="4" customWidth="1"/>
    <col min="15" max="16" width="11.6640625" style="4" customWidth="1"/>
    <col min="17" max="17" width="11.6640625" style="23" customWidth="1"/>
    <col min="18" max="18" width="11.6640625" style="4" customWidth="1"/>
    <col min="19" max="22" width="9.88671875" style="4" hidden="1" customWidth="1"/>
    <col min="23" max="16384" width="8.88671875" style="4"/>
  </cols>
  <sheetData>
    <row r="1" spans="1:22" ht="33.75" customHeight="1" x14ac:dyDescent="0.25">
      <c r="A1" s="36" t="s">
        <v>34</v>
      </c>
      <c r="B1" s="36"/>
      <c r="C1" s="36"/>
      <c r="D1" s="36"/>
      <c r="E1" s="36"/>
      <c r="F1" s="36"/>
      <c r="G1" s="36"/>
      <c r="H1" s="36"/>
      <c r="I1" s="28"/>
      <c r="J1" s="28"/>
      <c r="K1" s="28"/>
      <c r="L1" s="28"/>
      <c r="M1" s="28"/>
      <c r="N1" s="28"/>
    </row>
    <row r="2" spans="1:22" ht="43.5" customHeight="1" x14ac:dyDescent="0.25">
      <c r="A2" s="43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22" ht="49.5" customHeight="1" x14ac:dyDescent="0.25">
      <c r="A3" s="44" t="s">
        <v>30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22" ht="22.5" customHeight="1" x14ac:dyDescent="0.25">
      <c r="A4" s="44" t="s">
        <v>33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22" x14ac:dyDescent="0.25">
      <c r="A5" s="45" t="s">
        <v>0</v>
      </c>
      <c r="B5" s="46" t="s">
        <v>4</v>
      </c>
      <c r="C5" s="46" t="s">
        <v>11</v>
      </c>
      <c r="D5" s="46"/>
      <c r="E5" s="46"/>
      <c r="F5" s="46"/>
      <c r="G5" s="46"/>
      <c r="H5" s="46"/>
      <c r="I5" s="47" t="s">
        <v>31</v>
      </c>
      <c r="J5" s="46" t="s">
        <v>32</v>
      </c>
      <c r="K5" s="48" t="s">
        <v>3</v>
      </c>
      <c r="L5" s="48"/>
      <c r="M5" s="48"/>
      <c r="N5" s="12" t="s">
        <v>7</v>
      </c>
      <c r="O5" s="37" t="s">
        <v>16</v>
      </c>
      <c r="P5" s="37"/>
      <c r="Q5" s="37"/>
      <c r="R5" s="37"/>
    </row>
    <row r="6" spans="1:22" ht="110.4" x14ac:dyDescent="0.25">
      <c r="A6" s="45"/>
      <c r="B6" s="46"/>
      <c r="C6" s="13" t="s">
        <v>8</v>
      </c>
      <c r="D6" s="13" t="s">
        <v>9</v>
      </c>
      <c r="E6" s="13" t="s">
        <v>10</v>
      </c>
      <c r="F6" s="13" t="s">
        <v>14</v>
      </c>
      <c r="G6" s="13" t="s">
        <v>15</v>
      </c>
      <c r="H6" s="3"/>
      <c r="I6" s="47"/>
      <c r="J6" s="46"/>
      <c r="K6" s="14" t="s">
        <v>5</v>
      </c>
      <c r="L6" s="15" t="s">
        <v>1</v>
      </c>
      <c r="M6" s="15" t="s">
        <v>13</v>
      </c>
      <c r="N6" s="16"/>
      <c r="O6" s="15" t="s">
        <v>17</v>
      </c>
      <c r="P6" s="15" t="s">
        <v>25</v>
      </c>
      <c r="Q6" s="24" t="s">
        <v>27</v>
      </c>
      <c r="R6" s="15" t="s">
        <v>18</v>
      </c>
    </row>
    <row r="7" spans="1:22" ht="57.6" x14ac:dyDescent="0.25">
      <c r="A7" s="7">
        <v>1</v>
      </c>
      <c r="B7" s="33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 t="s">
        <v>2</v>
      </c>
      <c r="I7" s="25">
        <v>9</v>
      </c>
      <c r="J7" s="7" t="s">
        <v>12</v>
      </c>
      <c r="K7" s="8" t="s">
        <v>6</v>
      </c>
      <c r="L7" s="8">
        <v>12</v>
      </c>
      <c r="M7" s="8">
        <v>13</v>
      </c>
      <c r="N7" s="7" t="s">
        <v>20</v>
      </c>
      <c r="O7" s="8">
        <v>15</v>
      </c>
      <c r="P7" s="8">
        <v>16</v>
      </c>
      <c r="Q7" s="25" t="s">
        <v>28</v>
      </c>
      <c r="R7" s="19">
        <v>18</v>
      </c>
    </row>
    <row r="8" spans="1:22" x14ac:dyDescent="0.25">
      <c r="A8" s="32">
        <v>1</v>
      </c>
      <c r="B8" s="34" t="s">
        <v>36</v>
      </c>
      <c r="C8" s="49">
        <v>3500</v>
      </c>
      <c r="D8" s="50">
        <v>3700</v>
      </c>
      <c r="E8" s="50">
        <v>3860</v>
      </c>
      <c r="F8" s="50"/>
      <c r="G8" s="51"/>
      <c r="H8" s="9">
        <f t="shared" ref="H8:H9" si="0">SUM(C8:G8)</f>
        <v>11060</v>
      </c>
      <c r="I8" s="27">
        <v>6</v>
      </c>
      <c r="J8" s="17">
        <v>3</v>
      </c>
      <c r="K8" s="9">
        <f t="shared" ref="K8:K9" si="1">AVERAGE(C8:G8)</f>
        <v>3686.67</v>
      </c>
      <c r="L8" s="9">
        <f t="shared" ref="L8:L9" si="2">STDEV(C8:G8)</f>
        <v>180.37</v>
      </c>
      <c r="M8" s="10">
        <f t="shared" ref="M8:M9" si="3">L8/K8</f>
        <v>4.8899999999999999E-2</v>
      </c>
      <c r="N8" s="9">
        <f t="shared" ref="N8:N9" si="4">(I8/J8)*(C8+D8+E8+F8+G8)</f>
        <v>22120</v>
      </c>
      <c r="O8" s="9" t="s">
        <v>24</v>
      </c>
      <c r="P8" s="9" t="s">
        <v>24</v>
      </c>
      <c r="Q8" s="11">
        <f t="shared" ref="Q8:Q9" si="5">MIN(K8,O8)</f>
        <v>3686.67</v>
      </c>
      <c r="R8" s="30">
        <f t="shared" ref="R8:R9" si="6">Q8*I8</f>
        <v>22120.02</v>
      </c>
      <c r="S8" s="20">
        <f t="shared" ref="S8:S9" si="7">C8*I8</f>
        <v>21000</v>
      </c>
      <c r="T8" s="20">
        <f t="shared" ref="T8:T9" si="8">D8*I8</f>
        <v>22200</v>
      </c>
      <c r="U8" s="20">
        <f t="shared" ref="U8:U9" si="9">E8*I8</f>
        <v>23160</v>
      </c>
      <c r="V8" s="20">
        <f t="shared" ref="V8:V9" si="10">I8*Q8</f>
        <v>22120.02</v>
      </c>
    </row>
    <row r="9" spans="1:22" ht="14.4" thickBot="1" x14ac:dyDescent="0.3">
      <c r="A9" s="32">
        <v>2</v>
      </c>
      <c r="B9" s="34" t="s">
        <v>35</v>
      </c>
      <c r="C9" s="49">
        <v>2800</v>
      </c>
      <c r="D9" s="50">
        <v>3000</v>
      </c>
      <c r="E9" s="50">
        <v>3060</v>
      </c>
      <c r="F9" s="50"/>
      <c r="G9" s="51"/>
      <c r="H9" s="9">
        <f t="shared" si="0"/>
        <v>8860</v>
      </c>
      <c r="I9" s="27">
        <v>6</v>
      </c>
      <c r="J9" s="17">
        <v>3</v>
      </c>
      <c r="K9" s="9">
        <f t="shared" si="1"/>
        <v>2953.33</v>
      </c>
      <c r="L9" s="9">
        <f t="shared" si="2"/>
        <v>136.13999999999999</v>
      </c>
      <c r="M9" s="10">
        <f t="shared" si="3"/>
        <v>4.6100000000000002E-2</v>
      </c>
      <c r="N9" s="9">
        <f t="shared" si="4"/>
        <v>17720</v>
      </c>
      <c r="O9" s="9" t="s">
        <v>24</v>
      </c>
      <c r="P9" s="9" t="s">
        <v>24</v>
      </c>
      <c r="Q9" s="11">
        <f t="shared" si="5"/>
        <v>2953.33</v>
      </c>
      <c r="R9" s="30">
        <f t="shared" si="6"/>
        <v>17719.98</v>
      </c>
      <c r="S9" s="20">
        <f t="shared" si="7"/>
        <v>16800</v>
      </c>
      <c r="T9" s="20">
        <f t="shared" si="8"/>
        <v>18000</v>
      </c>
      <c r="U9" s="20">
        <f t="shared" si="9"/>
        <v>18360</v>
      </c>
      <c r="V9" s="20">
        <f t="shared" si="10"/>
        <v>17719.98</v>
      </c>
    </row>
    <row r="10" spans="1:22" ht="14.4" thickBot="1" x14ac:dyDescent="0.3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18"/>
      <c r="N10" s="12">
        <f>SUM(N8:N9)</f>
        <v>39840</v>
      </c>
      <c r="O10" s="40" t="s">
        <v>19</v>
      </c>
      <c r="P10" s="40"/>
      <c r="Q10" s="41"/>
      <c r="R10" s="31">
        <f>SUM(R8:R9)</f>
        <v>39840</v>
      </c>
      <c r="S10" s="29">
        <f>SUM(S8:S9)</f>
        <v>37800</v>
      </c>
      <c r="T10" s="12">
        <f>SUM(T8:T9)</f>
        <v>40200</v>
      </c>
      <c r="U10" s="12">
        <f>SUM(U8:U9)</f>
        <v>41520</v>
      </c>
      <c r="V10" s="12">
        <f>SUM(V8:V9)</f>
        <v>39840</v>
      </c>
    </row>
    <row r="11" spans="1:22" x14ac:dyDescent="0.25">
      <c r="A11" s="1"/>
      <c r="B11" s="1"/>
      <c r="C11" s="1"/>
      <c r="D11" s="1"/>
      <c r="E11" s="1"/>
      <c r="F11" s="1"/>
      <c r="G11" s="1"/>
      <c r="H11" s="1"/>
      <c r="I11" s="26"/>
      <c r="J11" s="1"/>
      <c r="K11" s="2"/>
      <c r="L11" s="1"/>
      <c r="M11" s="1"/>
      <c r="N11" s="2"/>
    </row>
    <row r="12" spans="1:22" x14ac:dyDescent="0.25">
      <c r="A12" s="1"/>
      <c r="B12" s="42" t="s">
        <v>21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</row>
    <row r="13" spans="1:22" x14ac:dyDescent="0.25">
      <c r="A13" s="21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</row>
    <row r="14" spans="1:22" x14ac:dyDescent="0.25">
      <c r="A14" s="2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</row>
    <row r="15" spans="1:22" x14ac:dyDescent="0.25">
      <c r="A15" s="21"/>
      <c r="B15" s="21"/>
      <c r="C15" s="21"/>
      <c r="D15" s="21"/>
      <c r="E15" s="21"/>
      <c r="F15" s="21"/>
      <c r="G15" s="22"/>
      <c r="O15" s="6"/>
    </row>
    <row r="16" spans="1:22" x14ac:dyDescent="0.25">
      <c r="B16" s="4" t="s">
        <v>22</v>
      </c>
      <c r="M16" s="35"/>
      <c r="N16" s="35"/>
      <c r="O16" s="35"/>
    </row>
    <row r="17" spans="2:15" x14ac:dyDescent="0.25">
      <c r="B17" s="4" t="s">
        <v>23</v>
      </c>
      <c r="H17" s="4" t="s">
        <v>29</v>
      </c>
      <c r="M17" s="35"/>
      <c r="N17" s="35"/>
      <c r="O17" s="35"/>
    </row>
    <row r="18" spans="2:15" x14ac:dyDescent="0.25">
      <c r="B18" s="5">
        <v>79210942051</v>
      </c>
    </row>
  </sheetData>
  <mergeCells count="14">
    <mergeCell ref="A1:H1"/>
    <mergeCell ref="O5:R5"/>
    <mergeCell ref="A10:L10"/>
    <mergeCell ref="O10:Q10"/>
    <mergeCell ref="B12:R14"/>
    <mergeCell ref="A2:N2"/>
    <mergeCell ref="A3:N3"/>
    <mergeCell ref="A4:N4"/>
    <mergeCell ref="A5:A6"/>
    <mergeCell ref="B5:B6"/>
    <mergeCell ref="C5:H5"/>
    <mergeCell ref="I5:I6"/>
    <mergeCell ref="J5:J6"/>
    <mergeCell ref="K5:M5"/>
  </mergeCells>
  <pageMargins left="0.39370078740157483" right="0.39370078740157483" top="0.19685039370078741" bottom="0.19685039370078741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2026-07-09T13:45:20Z</cp:lastPrinted>
  <dcterms:created xsi:type="dcterms:W3CDTF">2011-08-15T06:57:36Z</dcterms:created>
  <dcterms:modified xsi:type="dcterms:W3CDTF">2026-07-09T14:08:47Z</dcterms:modified>
</cp:coreProperties>
</file>