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ГБДОУ №60\Контракты 2026 год (публичка)\Канцелярия 2026г\"/>
    </mc:Choice>
  </mc:AlternateContent>
  <bookViews>
    <workbookView xWindow="-105" yWindow="-105" windowWidth="23250" windowHeight="14010"/>
  </bookViews>
  <sheets>
    <sheet name="Лист1" sheetId="7" r:id="rId1"/>
  </sheets>
  <calcPr calcId="152511" refMode="R1C1" concurrentManualCount="6"/>
</workbook>
</file>

<file path=xl/calcChain.xml><?xml version="1.0" encoding="utf-8"?>
<calcChain xmlns="http://schemas.openxmlformats.org/spreadsheetml/2006/main">
  <c r="J40" i="7" l="1"/>
  <c r="M40" i="7" s="1"/>
  <c r="J39" i="7"/>
  <c r="K39" i="7" s="1"/>
  <c r="J38" i="7"/>
  <c r="M38" i="7" s="1"/>
  <c r="J37" i="7"/>
  <c r="M37" i="7" s="1"/>
  <c r="J36" i="7"/>
  <c r="K36" i="7" s="1"/>
  <c r="J35" i="7"/>
  <c r="M35" i="7" s="1"/>
  <c r="J34" i="7"/>
  <c r="M34" i="7" s="1"/>
  <c r="J24" i="7"/>
  <c r="M24" i="7" s="1"/>
  <c r="J23" i="7"/>
  <c r="K23" i="7" s="1"/>
  <c r="J22" i="7"/>
  <c r="M22" i="7" s="1"/>
  <c r="J21" i="7"/>
  <c r="M21" i="7" s="1"/>
  <c r="J20" i="7"/>
  <c r="K20" i="7" s="1"/>
  <c r="J19" i="7"/>
  <c r="M19" i="7" s="1"/>
  <c r="J18" i="7"/>
  <c r="M18" i="7" s="1"/>
  <c r="J17" i="7"/>
  <c r="K17" i="7" s="1"/>
  <c r="J16" i="7"/>
  <c r="M16" i="7" s="1"/>
  <c r="J15" i="7"/>
  <c r="M15" i="7" s="1"/>
  <c r="J32" i="7"/>
  <c r="M32" i="7" s="1"/>
  <c r="J31" i="7"/>
  <c r="K31" i="7" s="1"/>
  <c r="J30" i="7"/>
  <c r="M30" i="7" s="1"/>
  <c r="J29" i="7"/>
  <c r="M29" i="7" s="1"/>
  <c r="J28" i="7"/>
  <c r="K28" i="7" s="1"/>
  <c r="J27" i="7"/>
  <c r="M27" i="7" s="1"/>
  <c r="J26" i="7"/>
  <c r="M26" i="7" s="1"/>
  <c r="J25" i="7"/>
  <c r="K25" i="7" s="1"/>
  <c r="L25" i="7" l="1"/>
  <c r="L28" i="7"/>
  <c r="L31" i="7"/>
  <c r="L36" i="7"/>
  <c r="L39" i="7"/>
  <c r="K35" i="7"/>
  <c r="L35" i="7" s="1"/>
  <c r="M36" i="7"/>
  <c r="K38" i="7"/>
  <c r="M39" i="7"/>
  <c r="L38" i="7"/>
  <c r="K34" i="7"/>
  <c r="L34" i="7" s="1"/>
  <c r="K37" i="7"/>
  <c r="L37" i="7" s="1"/>
  <c r="K40" i="7"/>
  <c r="L40" i="7" s="1"/>
  <c r="L20" i="7"/>
  <c r="L17" i="7"/>
  <c r="L23" i="7"/>
  <c r="K16" i="7"/>
  <c r="L16" i="7" s="1"/>
  <c r="M17" i="7"/>
  <c r="K19" i="7"/>
  <c r="L19" i="7" s="1"/>
  <c r="M20" i="7"/>
  <c r="K22" i="7"/>
  <c r="L22" i="7" s="1"/>
  <c r="M23" i="7"/>
  <c r="K15" i="7"/>
  <c r="L15" i="7" s="1"/>
  <c r="K18" i="7"/>
  <c r="L18" i="7" s="1"/>
  <c r="K21" i="7"/>
  <c r="K24" i="7"/>
  <c r="L24" i="7" s="1"/>
  <c r="L21" i="7"/>
  <c r="M25" i="7"/>
  <c r="K27" i="7"/>
  <c r="L27" i="7" s="1"/>
  <c r="M28" i="7"/>
  <c r="K30" i="7"/>
  <c r="L30" i="7" s="1"/>
  <c r="M31" i="7"/>
  <c r="K26" i="7"/>
  <c r="L26" i="7" s="1"/>
  <c r="K29" i="7"/>
  <c r="L29" i="7" s="1"/>
  <c r="K32" i="7"/>
  <c r="L32" i="7" s="1"/>
  <c r="J48" i="7"/>
  <c r="M48" i="7" s="1"/>
  <c r="K48" i="7" l="1"/>
  <c r="L48" i="7" s="1"/>
  <c r="J46" i="7"/>
  <c r="M46" i="7" s="1"/>
  <c r="J45" i="7"/>
  <c r="K45" i="7" s="1"/>
  <c r="L45" i="7" l="1"/>
  <c r="M45" i="7"/>
  <c r="K46" i="7"/>
  <c r="L46" i="7" s="1"/>
  <c r="J44" i="7"/>
  <c r="M44" i="7" s="1"/>
  <c r="J43" i="7"/>
  <c r="K43" i="7" s="1"/>
  <c r="J14" i="7"/>
  <c r="M14" i="7" s="1"/>
  <c r="J13" i="7"/>
  <c r="K13" i="7" s="1"/>
  <c r="J12" i="7"/>
  <c r="M12" i="7" s="1"/>
  <c r="J11" i="7"/>
  <c r="M11" i="7" s="1"/>
  <c r="J10" i="7"/>
  <c r="K10" i="7" s="1"/>
  <c r="L43" i="7" l="1"/>
  <c r="K44" i="7"/>
  <c r="L44" i="7" s="1"/>
  <c r="M43" i="7"/>
  <c r="L10" i="7"/>
  <c r="L13" i="7"/>
  <c r="M10" i="7"/>
  <c r="K12" i="7"/>
  <c r="L12" i="7" s="1"/>
  <c r="M13" i="7"/>
  <c r="K11" i="7"/>
  <c r="L11" i="7" s="1"/>
  <c r="K14" i="7"/>
  <c r="L14" i="7" s="1"/>
  <c r="J47" i="7"/>
  <c r="M47" i="7" s="1"/>
  <c r="J42" i="7"/>
  <c r="M42" i="7" s="1"/>
  <c r="J33" i="7"/>
  <c r="K33" i="7" s="1"/>
  <c r="J41" i="7"/>
  <c r="K41" i="7" s="1"/>
  <c r="K42" i="7" l="1"/>
  <c r="L42" i="7" s="1"/>
  <c r="K47" i="7"/>
  <c r="L47" i="7" s="1"/>
  <c r="M41" i="7"/>
  <c r="M33" i="7"/>
  <c r="L41" i="7"/>
  <c r="L33" i="7"/>
  <c r="J9" i="7"/>
  <c r="M9" i="7" s="1"/>
  <c r="K9" i="7" l="1"/>
  <c r="L9" i="7" s="1"/>
  <c r="M49" i="7" l="1"/>
</calcChain>
</file>

<file path=xl/sharedStrings.xml><?xml version="1.0" encoding="utf-8"?>
<sst xmlns="http://schemas.openxmlformats.org/spreadsheetml/2006/main" count="102" uniqueCount="58">
  <si>
    <t>№ п/п</t>
  </si>
  <si>
    <t>Описание товара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</si>
  <si>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</si>
  <si>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</si>
  <si>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</si>
  <si>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</si>
  <si>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</si>
  <si>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>Приложение №1 к Техническому заданию</t>
  </si>
  <si>
    <t xml:space="preserve">Расчет (начальной) максимальной цены контракта </t>
  </si>
  <si>
    <t>Средняя арифметическая цена единицы товара</t>
  </si>
  <si>
    <t>предмет закупки</t>
  </si>
  <si>
    <t>Цена предл. №4</t>
  </si>
  <si>
    <t xml:space="preserve">Цена предл. №5 </t>
  </si>
  <si>
    <t>Цена предл. №1</t>
  </si>
  <si>
    <t xml:space="preserve">Цена предл. №2 </t>
  </si>
  <si>
    <t xml:space="preserve">Цена предл. №3 </t>
  </si>
  <si>
    <t>Итого НМЦК:</t>
  </si>
  <si>
    <t>Приморского района Санкт-Петербурга</t>
  </si>
  <si>
    <t>шт</t>
  </si>
  <si>
    <t>Заведующий ГБДОУ детский сад № 60                   __________________Т.А. Голубева</t>
  </si>
  <si>
    <t>упак</t>
  </si>
  <si>
    <t>компл</t>
  </si>
  <si>
    <t>Закупка канцелярских товаров для ГБДОУ детский сад № 60 Приморского района Санкт-Петербурга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</si>
  <si>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 Коммерческие предложения: № бн от 03.06.2026г., № бн от  03.06.2026г..,     № бн от 03.06.2026г.</t>
  </si>
  <si>
    <t>Сертификат-бумага для лазерной печати</t>
  </si>
  <si>
    <t xml:space="preserve">Ватман А1 </t>
  </si>
  <si>
    <t xml:space="preserve">Пластилин </t>
  </si>
  <si>
    <t xml:space="preserve">Батарейки </t>
  </si>
  <si>
    <t xml:space="preserve">Скоросшиватель </t>
  </si>
  <si>
    <t xml:space="preserve">Маркеры стираемые для белой доски </t>
  </si>
  <si>
    <t>Гуашь</t>
  </si>
  <si>
    <t xml:space="preserve">Цветная бумага </t>
  </si>
  <si>
    <t>Картон цветной</t>
  </si>
  <si>
    <t xml:space="preserve">Маркер-краска </t>
  </si>
  <si>
    <t xml:space="preserve">Ламинатор </t>
  </si>
  <si>
    <t xml:space="preserve">Ручка шариковая </t>
  </si>
  <si>
    <t xml:space="preserve">Фломастеры </t>
  </si>
  <si>
    <t xml:space="preserve">Бумага для акварели </t>
  </si>
  <si>
    <t>Скоросшиватель</t>
  </si>
  <si>
    <t>Силовые кнопки-гвоздики</t>
  </si>
  <si>
    <t>набор</t>
  </si>
  <si>
    <t xml:space="preserve">Скрепки </t>
  </si>
  <si>
    <t>Корректирующая жидкость</t>
  </si>
  <si>
    <t xml:space="preserve">Пастель </t>
  </si>
  <si>
    <t>Карандаши цветные</t>
  </si>
  <si>
    <t>Восковые мелки</t>
  </si>
  <si>
    <t xml:space="preserve">Краска акриловая </t>
  </si>
  <si>
    <t>Краска акриловая</t>
  </si>
  <si>
    <t xml:space="preserve">Бумага для рисования </t>
  </si>
  <si>
    <t xml:space="preserve">Клей-карандаш </t>
  </si>
  <si>
    <t xml:space="preserve">Бумага офисная </t>
  </si>
  <si>
    <t>Маркер перманентный</t>
  </si>
  <si>
    <t>Кисть</t>
  </si>
  <si>
    <t>Штампик для творчества</t>
  </si>
  <si>
    <t xml:space="preserve">Диплом об окончании детского сада </t>
  </si>
  <si>
    <t xml:space="preserve">Грамота </t>
  </si>
  <si>
    <t>пачка</t>
  </si>
  <si>
    <t>Наименьшая цена предложенная поставщиком (подрядчиком, исполнителем), составила:    240 208,00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</si>
</sst>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2" borderId="0">
      <alignment horizontal="left" vertical="center"/>
    </xf>
    <xf numFmtId="0" fontId="6" fillId="0" borderId="0">
      <alignment horizontal="left" vertical="center"/>
    </xf>
  </cellStyleXfs>
  <cellXfs count="3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2" fontId="4" fillId="4" borderId="1" xfId="0" applyNumberFormat="1" applyFont="1" applyFill="1" applyBorder="1" applyAlignment="1">
      <alignment horizontal="center" vertical="top" wrapText="1"/>
    </xf>
    <xf numFmtId="4" fontId="4" fillId="4" borderId="6" xfId="0" applyNumberFormat="1" applyFont="1" applyFill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2" fontId="4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S23" xfId="1"/>
    <cellStyle name="S6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"/>
  <sheetViews>
    <sheetView tabSelected="1" zoomScale="120" zoomScaleNormal="120" workbookViewId="0">
      <selection activeCell="F53" sqref="F53"/>
    </sheetView>
  </sheetViews>
  <sheetFormatPr defaultColWidth="9.140625" defaultRowHeight="15.75" x14ac:dyDescent="0.25"/>
  <cols>
    <col min="1" max="1" width="4.7109375" style="1" customWidth="1"/>
    <col min="2" max="2" width="30.28515625" style="1" customWidth="1"/>
    <col min="3" max="3" width="10.140625" style="1" customWidth="1"/>
    <col min="4" max="4" width="6.28515625" style="1" customWidth="1"/>
    <col min="5" max="5" width="13.140625" style="1" customWidth="1"/>
    <col min="6" max="6" width="14.28515625" style="1" customWidth="1"/>
    <col min="7" max="7" width="13.140625" style="1" customWidth="1"/>
    <col min="8" max="8" width="13.140625" style="1" hidden="1" customWidth="1"/>
    <col min="9" max="9" width="13.28515625" style="1" hidden="1" customWidth="1"/>
    <col min="10" max="10" width="14" style="1" customWidth="1"/>
    <col min="11" max="11" width="13.140625" style="1" customWidth="1"/>
    <col min="12" max="12" width="14.85546875" style="1" customWidth="1"/>
    <col min="13" max="13" width="14" style="1" customWidth="1"/>
    <col min="14" max="14" width="16.85546875" style="1" customWidth="1"/>
    <col min="15" max="15" width="10.7109375" style="1" bestFit="1" customWidth="1"/>
    <col min="16" max="16" width="9.140625" style="1"/>
    <col min="17" max="16384" width="9.140625" style="2"/>
  </cols>
  <sheetData>
    <row r="1" spans="1:16" ht="15.75" customHeight="1" x14ac:dyDescent="0.25">
      <c r="K1" s="26" t="s">
        <v>7</v>
      </c>
      <c r="L1" s="26"/>
      <c r="M1" s="26"/>
    </row>
    <row r="3" spans="1:16" ht="20.25" customHeight="1" x14ac:dyDescent="0.25">
      <c r="A3" s="27" t="s">
        <v>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6" ht="15.75" customHeight="1" x14ac:dyDescent="0.25">
      <c r="A4" s="26" t="s">
        <v>22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6" ht="15.75" customHeight="1" x14ac:dyDescent="0.25">
      <c r="A5" s="28" t="s">
        <v>10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1:16" ht="82.5" customHeight="1" x14ac:dyDescent="0.25">
      <c r="A6" s="31" t="s">
        <v>23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  <row r="7" spans="1:16" ht="75" x14ac:dyDescent="0.25">
      <c r="A7" s="5" t="s">
        <v>0</v>
      </c>
      <c r="B7" s="5" t="s">
        <v>1</v>
      </c>
      <c r="C7" s="5" t="s">
        <v>3</v>
      </c>
      <c r="D7" s="5" t="s">
        <v>2</v>
      </c>
      <c r="E7" s="5" t="s">
        <v>13</v>
      </c>
      <c r="F7" s="5" t="s">
        <v>14</v>
      </c>
      <c r="G7" s="5" t="s">
        <v>15</v>
      </c>
      <c r="H7" s="5" t="s">
        <v>11</v>
      </c>
      <c r="I7" s="5" t="s">
        <v>12</v>
      </c>
      <c r="J7" s="5" t="s">
        <v>9</v>
      </c>
      <c r="K7" s="5" t="s">
        <v>5</v>
      </c>
      <c r="L7" s="5" t="s">
        <v>4</v>
      </c>
      <c r="M7" s="5" t="s">
        <v>6</v>
      </c>
    </row>
    <row r="8" spans="1:16" x14ac:dyDescent="0.25">
      <c r="A8" s="5">
        <v>1</v>
      </c>
      <c r="B8" s="6">
        <v>2</v>
      </c>
      <c r="C8" s="6">
        <v>3</v>
      </c>
      <c r="D8" s="5">
        <v>4</v>
      </c>
      <c r="E8" s="6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</row>
    <row r="9" spans="1:16" ht="36" customHeight="1" x14ac:dyDescent="0.25">
      <c r="A9" s="13">
        <v>1</v>
      </c>
      <c r="B9" s="7" t="s">
        <v>24</v>
      </c>
      <c r="C9" s="8" t="s">
        <v>20</v>
      </c>
      <c r="D9" s="9">
        <v>5</v>
      </c>
      <c r="E9" s="10">
        <v>250</v>
      </c>
      <c r="F9" s="11">
        <v>263</v>
      </c>
      <c r="G9" s="12">
        <v>258</v>
      </c>
      <c r="H9" s="14"/>
      <c r="I9" s="14"/>
      <c r="J9" s="16">
        <f>ROUND(SUM(E9:I9)/(IF(E9&lt;1,0,1)+IF(F9&lt;1,0,1)+IF(G9&lt;1,0,1)+IF(H9&lt;1,0,1)+IF(I9&lt;1,0,1)),2)</f>
        <v>257</v>
      </c>
      <c r="K9" s="16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6.5574385243020004</v>
      </c>
      <c r="L9" s="16">
        <f>IF(J9=0,0,(K9/J9)*100)</f>
        <v>2.5515324997284048</v>
      </c>
      <c r="M9" s="17">
        <f>(IF(J9=0,0,(D9/(IF(E9&lt;1,0,1)+IF(F9&lt;1,0,1)+IF(G9&lt;1,0,1)+IF(H9&lt;1,0,1)+IF(I9&lt;1,0,1)))))*SUM(E9:I9)</f>
        <v>1285</v>
      </c>
      <c r="O9" s="4"/>
    </row>
    <row r="10" spans="1:16" ht="30.6" customHeight="1" x14ac:dyDescent="0.25">
      <c r="A10" s="13">
        <v>2</v>
      </c>
      <c r="B10" s="7" t="s">
        <v>25</v>
      </c>
      <c r="C10" s="8" t="s">
        <v>18</v>
      </c>
      <c r="D10" s="9">
        <v>500</v>
      </c>
      <c r="E10" s="10">
        <v>46</v>
      </c>
      <c r="F10" s="11">
        <v>48</v>
      </c>
      <c r="G10" s="12">
        <v>47</v>
      </c>
      <c r="H10" s="14"/>
      <c r="I10" s="14"/>
      <c r="J10" s="16">
        <f t="shared" ref="J10:J32" si="0">ROUND(SUM(E10:I10)/(IF(E10&lt;1,0,1)+IF(F10&lt;1,0,1)+IF(G10&lt;1,0,1)+IF(H10&lt;1,0,1)+IF(I10&lt;1,0,1)),2)</f>
        <v>47</v>
      </c>
      <c r="K10" s="16">
        <f t="shared" ref="K10:K32" si="1">IF(J10=0,0,(SQRT((IF(E10&lt;1,0,POWER((E10-J10),2))+IF(F10&lt;1,0,POWER((F10-J10),2))+IF(G10&lt;1,0,POWER((G10-J10),2))+IF(H10&lt;1,0,POWER((H10-J10),2))+IF(I10&lt;1,0,POWER((I10-J10),2)))/((IF(E10&lt;1,0,1)+IF(F10&lt;1,0,1)+IF(G10&lt;1,0,1)+IF(H10&lt;1,0,1)+IF(I10&lt;1,0,1))-1))))</f>
        <v>1</v>
      </c>
      <c r="L10" s="16">
        <f t="shared" ref="L10:L32" si="2">IF(J10=0,0,(K10/J10)*100)</f>
        <v>2.1276595744680851</v>
      </c>
      <c r="M10" s="17">
        <f t="shared" ref="M10:M32" si="3">(IF(J10=0,0,(D10/(IF(E10&lt;1,0,1)+IF(F10&lt;1,0,1)+IF(G10&lt;1,0,1)+IF(H10&lt;1,0,1)+IF(I10&lt;1,0,1)))))*SUM(E10:I10)</f>
        <v>23500</v>
      </c>
      <c r="N10" s="19"/>
      <c r="O10" s="4"/>
      <c r="P10" s="19"/>
    </row>
    <row r="11" spans="1:16" ht="28.9" customHeight="1" x14ac:dyDescent="0.25">
      <c r="A11" s="13">
        <v>3</v>
      </c>
      <c r="B11" s="7" t="s">
        <v>26</v>
      </c>
      <c r="C11" s="8" t="s">
        <v>20</v>
      </c>
      <c r="D11" s="9">
        <v>50</v>
      </c>
      <c r="E11" s="10">
        <v>144.5</v>
      </c>
      <c r="F11" s="11">
        <v>152</v>
      </c>
      <c r="G11" s="12">
        <v>149</v>
      </c>
      <c r="H11" s="14"/>
      <c r="I11" s="14"/>
      <c r="J11" s="16">
        <f t="shared" si="0"/>
        <v>148.5</v>
      </c>
      <c r="K11" s="16">
        <f t="shared" si="1"/>
        <v>3.7749172176353749</v>
      </c>
      <c r="L11" s="16">
        <f t="shared" si="2"/>
        <v>2.5420317963874579</v>
      </c>
      <c r="M11" s="17">
        <f t="shared" si="3"/>
        <v>7425.0000000000009</v>
      </c>
      <c r="N11" s="19"/>
      <c r="O11" s="4"/>
      <c r="P11" s="19"/>
    </row>
    <row r="12" spans="1:16" ht="28.9" customHeight="1" x14ac:dyDescent="0.25">
      <c r="A12" s="13">
        <v>4</v>
      </c>
      <c r="B12" s="7" t="s">
        <v>26</v>
      </c>
      <c r="C12" s="8" t="s">
        <v>20</v>
      </c>
      <c r="D12" s="9">
        <v>50</v>
      </c>
      <c r="E12" s="10">
        <v>213</v>
      </c>
      <c r="F12" s="11">
        <v>224</v>
      </c>
      <c r="G12" s="12">
        <v>219</v>
      </c>
      <c r="H12" s="14"/>
      <c r="I12" s="14"/>
      <c r="J12" s="16">
        <f t="shared" si="0"/>
        <v>218.67</v>
      </c>
      <c r="K12" s="16">
        <f t="shared" si="1"/>
        <v>5.5075720603547254</v>
      </c>
      <c r="L12" s="16">
        <f t="shared" si="2"/>
        <v>2.5186683405838597</v>
      </c>
      <c r="M12" s="17">
        <f t="shared" si="3"/>
        <v>10933.333333333334</v>
      </c>
      <c r="N12" s="19"/>
      <c r="O12" s="4"/>
      <c r="P12" s="19"/>
    </row>
    <row r="13" spans="1:16" ht="25.15" customHeight="1" x14ac:dyDescent="0.25">
      <c r="A13" s="13">
        <v>5</v>
      </c>
      <c r="B13" s="7" t="s">
        <v>27</v>
      </c>
      <c r="C13" s="8" t="s">
        <v>21</v>
      </c>
      <c r="D13" s="9">
        <v>5</v>
      </c>
      <c r="E13" s="10">
        <v>253</v>
      </c>
      <c r="F13" s="11">
        <v>266</v>
      </c>
      <c r="G13" s="12">
        <v>261</v>
      </c>
      <c r="H13" s="14"/>
      <c r="I13" s="14"/>
      <c r="J13" s="16">
        <f t="shared" si="0"/>
        <v>260</v>
      </c>
      <c r="K13" s="16">
        <f t="shared" si="1"/>
        <v>6.5574385243020004</v>
      </c>
      <c r="L13" s="16">
        <f t="shared" si="2"/>
        <v>2.5220917401161542</v>
      </c>
      <c r="M13" s="17">
        <f t="shared" si="3"/>
        <v>1300</v>
      </c>
      <c r="N13" s="19"/>
      <c r="O13" s="4"/>
      <c r="P13" s="19"/>
    </row>
    <row r="14" spans="1:16" ht="24.6" customHeight="1" x14ac:dyDescent="0.25">
      <c r="A14" s="13">
        <v>6</v>
      </c>
      <c r="B14" s="7" t="s">
        <v>27</v>
      </c>
      <c r="C14" s="8" t="s">
        <v>21</v>
      </c>
      <c r="D14" s="9">
        <v>5</v>
      </c>
      <c r="E14" s="10">
        <v>293</v>
      </c>
      <c r="F14" s="11">
        <v>308</v>
      </c>
      <c r="G14" s="12">
        <v>302</v>
      </c>
      <c r="H14" s="14"/>
      <c r="I14" s="14"/>
      <c r="J14" s="16">
        <f t="shared" si="0"/>
        <v>301</v>
      </c>
      <c r="K14" s="16">
        <f t="shared" si="1"/>
        <v>7.5498344352707498</v>
      </c>
      <c r="L14" s="16">
        <f t="shared" si="2"/>
        <v>2.5082506429470928</v>
      </c>
      <c r="M14" s="17">
        <f t="shared" si="3"/>
        <v>1505</v>
      </c>
      <c r="N14" s="19"/>
      <c r="O14" s="4"/>
      <c r="P14" s="19"/>
    </row>
    <row r="15" spans="1:16" ht="35.450000000000003" customHeight="1" x14ac:dyDescent="0.25">
      <c r="A15" s="13">
        <v>7</v>
      </c>
      <c r="B15" s="7" t="s">
        <v>28</v>
      </c>
      <c r="C15" s="8" t="s">
        <v>18</v>
      </c>
      <c r="D15" s="9">
        <v>20</v>
      </c>
      <c r="E15" s="10">
        <v>142</v>
      </c>
      <c r="F15" s="11">
        <v>149</v>
      </c>
      <c r="G15" s="12">
        <v>146</v>
      </c>
      <c r="H15" s="14"/>
      <c r="I15" s="14"/>
      <c r="J15" s="16">
        <f t="shared" ref="J15:J24" si="4">ROUND(SUM(E15:I15)/(IF(E15&lt;1,0,1)+IF(F15&lt;1,0,1)+IF(G15&lt;1,0,1)+IF(H15&lt;1,0,1)+IF(I15&lt;1,0,1)),2)</f>
        <v>145.66999999999999</v>
      </c>
      <c r="K15" s="16">
        <f t="shared" ref="K15:K24" si="5">IF(J15=0,0,(SQRT((IF(E15&lt;1,0,POWER((E15-J15),2))+IF(F15&lt;1,0,POWER((F15-J15),2))+IF(G15&lt;1,0,POWER((G15-J15),2))+IF(H15&lt;1,0,POWER((H15-J15),2))+IF(I15&lt;1,0,POWER((I15-J15),2)))/((IF(E15&lt;1,0,1)+IF(F15&lt;1,0,1)+IF(G15&lt;1,0,1)+IF(H15&lt;1,0,1)+IF(I15&lt;1,0,1))-1))))</f>
        <v>3.5118869571784344</v>
      </c>
      <c r="L15" s="16">
        <f t="shared" ref="L15:L24" si="6">IF(J15=0,0,(K15/J15)*100)</f>
        <v>2.4108512097057972</v>
      </c>
      <c r="M15" s="17">
        <f t="shared" ref="M15:M24" si="7">(IF(J15=0,0,(D15/(IF(E15&lt;1,0,1)+IF(F15&lt;1,0,1)+IF(G15&lt;1,0,1)+IF(H15&lt;1,0,1)+IF(I15&lt;1,0,1)))))*SUM(E15:I15)</f>
        <v>2913.3333333333335</v>
      </c>
      <c r="N15" s="24"/>
      <c r="O15" s="4"/>
      <c r="P15" s="24"/>
    </row>
    <row r="16" spans="1:16" ht="34.9" customHeight="1" x14ac:dyDescent="0.25">
      <c r="A16" s="13">
        <v>8</v>
      </c>
      <c r="B16" s="7" t="s">
        <v>29</v>
      </c>
      <c r="C16" s="8" t="s">
        <v>40</v>
      </c>
      <c r="D16" s="9">
        <v>10</v>
      </c>
      <c r="E16" s="10">
        <v>251</v>
      </c>
      <c r="F16" s="11">
        <v>264</v>
      </c>
      <c r="G16" s="12">
        <v>259</v>
      </c>
      <c r="H16" s="14"/>
      <c r="I16" s="14"/>
      <c r="J16" s="16">
        <f t="shared" si="4"/>
        <v>258</v>
      </c>
      <c r="K16" s="16">
        <f t="shared" si="5"/>
        <v>6.5574385243020004</v>
      </c>
      <c r="L16" s="16">
        <f t="shared" si="6"/>
        <v>2.5416428388767445</v>
      </c>
      <c r="M16" s="17">
        <f t="shared" si="7"/>
        <v>2580</v>
      </c>
      <c r="N16" s="24"/>
      <c r="O16" s="4"/>
      <c r="P16" s="24"/>
    </row>
    <row r="17" spans="1:16" ht="28.15" customHeight="1" x14ac:dyDescent="0.25">
      <c r="A17" s="13">
        <v>9</v>
      </c>
      <c r="B17" s="7" t="s">
        <v>30</v>
      </c>
      <c r="C17" s="8" t="s">
        <v>20</v>
      </c>
      <c r="D17" s="9">
        <v>50</v>
      </c>
      <c r="E17" s="10">
        <v>255</v>
      </c>
      <c r="F17" s="11">
        <v>268</v>
      </c>
      <c r="G17" s="12">
        <v>263</v>
      </c>
      <c r="H17" s="14"/>
      <c r="I17" s="14"/>
      <c r="J17" s="16">
        <f t="shared" si="4"/>
        <v>262</v>
      </c>
      <c r="K17" s="16">
        <f t="shared" si="5"/>
        <v>6.5574385243020004</v>
      </c>
      <c r="L17" s="16">
        <f t="shared" si="6"/>
        <v>2.5028391314129772</v>
      </c>
      <c r="M17" s="17">
        <f t="shared" si="7"/>
        <v>13100.000000000002</v>
      </c>
      <c r="N17" s="24"/>
      <c r="O17" s="4"/>
      <c r="P17" s="24"/>
    </row>
    <row r="18" spans="1:16" ht="32.450000000000003" customHeight="1" x14ac:dyDescent="0.25">
      <c r="A18" s="13">
        <v>10</v>
      </c>
      <c r="B18" s="7" t="s">
        <v>31</v>
      </c>
      <c r="C18" s="8" t="s">
        <v>40</v>
      </c>
      <c r="D18" s="9">
        <v>100</v>
      </c>
      <c r="E18" s="10">
        <v>103</v>
      </c>
      <c r="F18" s="11">
        <v>108</v>
      </c>
      <c r="G18" s="12">
        <v>106</v>
      </c>
      <c r="H18" s="14"/>
      <c r="I18" s="14"/>
      <c r="J18" s="16">
        <f t="shared" si="4"/>
        <v>105.67</v>
      </c>
      <c r="K18" s="16">
        <f t="shared" si="5"/>
        <v>2.5166147897522975</v>
      </c>
      <c r="L18" s="16">
        <f t="shared" si="6"/>
        <v>2.3815792464770489</v>
      </c>
      <c r="M18" s="17">
        <f t="shared" si="7"/>
        <v>10566.666666666668</v>
      </c>
      <c r="N18" s="24"/>
      <c r="O18" s="4"/>
      <c r="P18" s="24"/>
    </row>
    <row r="19" spans="1:16" ht="35.450000000000003" customHeight="1" x14ac:dyDescent="0.25">
      <c r="A19" s="13">
        <v>11</v>
      </c>
      <c r="B19" s="7" t="s">
        <v>32</v>
      </c>
      <c r="C19" s="8" t="s">
        <v>40</v>
      </c>
      <c r="D19" s="9">
        <v>100</v>
      </c>
      <c r="E19" s="10">
        <v>88</v>
      </c>
      <c r="F19" s="11">
        <v>92</v>
      </c>
      <c r="G19" s="12">
        <v>91</v>
      </c>
      <c r="H19" s="14"/>
      <c r="I19" s="14"/>
      <c r="J19" s="16">
        <f t="shared" si="4"/>
        <v>90.33</v>
      </c>
      <c r="K19" s="16">
        <f t="shared" si="5"/>
        <v>2.0816700026661286</v>
      </c>
      <c r="L19" s="16">
        <f t="shared" si="6"/>
        <v>2.3045167747881417</v>
      </c>
      <c r="M19" s="17">
        <f t="shared" si="7"/>
        <v>9033.3333333333339</v>
      </c>
      <c r="N19" s="24"/>
      <c r="O19" s="4"/>
      <c r="P19" s="24"/>
    </row>
    <row r="20" spans="1:16" ht="42.6" customHeight="1" x14ac:dyDescent="0.25">
      <c r="A20" s="13">
        <v>12</v>
      </c>
      <c r="B20" s="7" t="s">
        <v>33</v>
      </c>
      <c r="C20" s="8" t="s">
        <v>18</v>
      </c>
      <c r="D20" s="9">
        <v>10</v>
      </c>
      <c r="E20" s="10">
        <v>97</v>
      </c>
      <c r="F20" s="11">
        <v>102</v>
      </c>
      <c r="G20" s="12">
        <v>100</v>
      </c>
      <c r="H20" s="14"/>
      <c r="I20" s="14"/>
      <c r="J20" s="16">
        <f t="shared" si="4"/>
        <v>99.67</v>
      </c>
      <c r="K20" s="16">
        <f t="shared" si="5"/>
        <v>2.5166147897522975</v>
      </c>
      <c r="L20" s="16">
        <f t="shared" si="6"/>
        <v>2.5249471152325649</v>
      </c>
      <c r="M20" s="17">
        <f t="shared" si="7"/>
        <v>996.66666666666674</v>
      </c>
      <c r="N20" s="24"/>
      <c r="O20" s="4"/>
      <c r="P20" s="24"/>
    </row>
    <row r="21" spans="1:16" ht="35.450000000000003" customHeight="1" x14ac:dyDescent="0.25">
      <c r="A21" s="13">
        <v>13</v>
      </c>
      <c r="B21" s="7" t="s">
        <v>34</v>
      </c>
      <c r="C21" s="8" t="s">
        <v>18</v>
      </c>
      <c r="D21" s="9">
        <v>1</v>
      </c>
      <c r="E21" s="10">
        <v>3200</v>
      </c>
      <c r="F21" s="11">
        <v>3360</v>
      </c>
      <c r="G21" s="12">
        <v>3296</v>
      </c>
      <c r="H21" s="14"/>
      <c r="I21" s="14"/>
      <c r="J21" s="16">
        <f t="shared" si="4"/>
        <v>3285.33</v>
      </c>
      <c r="K21" s="16">
        <f t="shared" si="5"/>
        <v>80.531567413033756</v>
      </c>
      <c r="L21" s="16">
        <f t="shared" si="6"/>
        <v>2.4512474367273227</v>
      </c>
      <c r="M21" s="17">
        <f t="shared" si="7"/>
        <v>3285.333333333333</v>
      </c>
      <c r="N21" s="24"/>
      <c r="O21" s="4"/>
      <c r="P21" s="24"/>
    </row>
    <row r="22" spans="1:16" ht="38.450000000000003" customHeight="1" x14ac:dyDescent="0.25">
      <c r="A22" s="13">
        <v>14</v>
      </c>
      <c r="B22" s="7" t="s">
        <v>35</v>
      </c>
      <c r="C22" s="8" t="s">
        <v>18</v>
      </c>
      <c r="D22" s="9">
        <v>100</v>
      </c>
      <c r="E22" s="10">
        <v>28</v>
      </c>
      <c r="F22" s="11">
        <v>29</v>
      </c>
      <c r="G22" s="12">
        <v>29</v>
      </c>
      <c r="H22" s="14"/>
      <c r="I22" s="14"/>
      <c r="J22" s="16">
        <f t="shared" si="4"/>
        <v>28.67</v>
      </c>
      <c r="K22" s="16">
        <f t="shared" si="5"/>
        <v>0.5773647027659381</v>
      </c>
      <c r="L22" s="16">
        <f t="shared" si="6"/>
        <v>2.0138287504915873</v>
      </c>
      <c r="M22" s="17">
        <f t="shared" si="7"/>
        <v>2866.666666666667</v>
      </c>
      <c r="N22" s="24"/>
      <c r="O22" s="4"/>
      <c r="P22" s="24"/>
    </row>
    <row r="23" spans="1:16" ht="35.450000000000003" customHeight="1" x14ac:dyDescent="0.25">
      <c r="A23" s="13">
        <v>15</v>
      </c>
      <c r="B23" s="7" t="s">
        <v>36</v>
      </c>
      <c r="C23" s="8" t="s">
        <v>20</v>
      </c>
      <c r="D23" s="9">
        <v>60</v>
      </c>
      <c r="E23" s="10">
        <v>157.80000000000001</v>
      </c>
      <c r="F23" s="11">
        <v>166</v>
      </c>
      <c r="G23" s="12">
        <v>163</v>
      </c>
      <c r="H23" s="14"/>
      <c r="I23" s="14"/>
      <c r="J23" s="16">
        <f t="shared" si="4"/>
        <v>162.27000000000001</v>
      </c>
      <c r="K23" s="16">
        <f t="shared" si="5"/>
        <v>4.1488974438999993</v>
      </c>
      <c r="L23" s="16">
        <f t="shared" si="6"/>
        <v>2.5567864940531209</v>
      </c>
      <c r="M23" s="17">
        <f t="shared" si="7"/>
        <v>9736</v>
      </c>
      <c r="N23" s="24"/>
      <c r="O23" s="4"/>
      <c r="P23" s="24"/>
    </row>
    <row r="24" spans="1:16" ht="34.9" customHeight="1" x14ac:dyDescent="0.25">
      <c r="A24" s="13">
        <v>16</v>
      </c>
      <c r="B24" s="7" t="s">
        <v>36</v>
      </c>
      <c r="C24" s="8" t="s">
        <v>20</v>
      </c>
      <c r="D24" s="9">
        <v>10</v>
      </c>
      <c r="E24" s="10">
        <v>798</v>
      </c>
      <c r="F24" s="11">
        <v>838</v>
      </c>
      <c r="G24" s="12">
        <v>822</v>
      </c>
      <c r="H24" s="14"/>
      <c r="I24" s="14"/>
      <c r="J24" s="16">
        <f t="shared" si="4"/>
        <v>819.33</v>
      </c>
      <c r="K24" s="16">
        <f t="shared" si="5"/>
        <v>20.132892241305022</v>
      </c>
      <c r="L24" s="16">
        <f t="shared" si="6"/>
        <v>2.4572385047911127</v>
      </c>
      <c r="M24" s="17">
        <f t="shared" si="7"/>
        <v>8193.3333333333339</v>
      </c>
      <c r="N24" s="24"/>
      <c r="O24" s="4"/>
      <c r="P24" s="24"/>
    </row>
    <row r="25" spans="1:16" ht="35.450000000000003" customHeight="1" x14ac:dyDescent="0.25">
      <c r="A25" s="13">
        <v>17</v>
      </c>
      <c r="B25" s="7" t="s">
        <v>37</v>
      </c>
      <c r="C25" s="8" t="s">
        <v>18</v>
      </c>
      <c r="D25" s="9">
        <v>100</v>
      </c>
      <c r="E25" s="10">
        <v>160</v>
      </c>
      <c r="F25" s="11">
        <v>168</v>
      </c>
      <c r="G25" s="12">
        <v>165</v>
      </c>
      <c r="H25" s="14"/>
      <c r="I25" s="14"/>
      <c r="J25" s="16">
        <f t="shared" si="0"/>
        <v>164.33</v>
      </c>
      <c r="K25" s="16">
        <f t="shared" si="1"/>
        <v>4.0414539462921013</v>
      </c>
      <c r="L25" s="16">
        <f t="shared" si="2"/>
        <v>2.4593524896805823</v>
      </c>
      <c r="M25" s="17">
        <f t="shared" si="3"/>
        <v>16433.333333333336</v>
      </c>
      <c r="N25" s="24"/>
      <c r="O25" s="4"/>
      <c r="P25" s="24"/>
    </row>
    <row r="26" spans="1:16" ht="34.9" customHeight="1" x14ac:dyDescent="0.25">
      <c r="A26" s="13">
        <v>18</v>
      </c>
      <c r="B26" s="7" t="s">
        <v>38</v>
      </c>
      <c r="C26" s="8" t="s">
        <v>18</v>
      </c>
      <c r="D26" s="9">
        <v>30</v>
      </c>
      <c r="E26" s="10">
        <v>39</v>
      </c>
      <c r="F26" s="11">
        <v>41</v>
      </c>
      <c r="G26" s="12">
        <v>40</v>
      </c>
      <c r="H26" s="14"/>
      <c r="I26" s="14"/>
      <c r="J26" s="16">
        <f t="shared" si="0"/>
        <v>40</v>
      </c>
      <c r="K26" s="16">
        <f t="shared" si="1"/>
        <v>1</v>
      </c>
      <c r="L26" s="16">
        <f t="shared" si="2"/>
        <v>2.5</v>
      </c>
      <c r="M26" s="17">
        <f t="shared" si="3"/>
        <v>1200</v>
      </c>
      <c r="N26" s="24"/>
      <c r="O26" s="4"/>
      <c r="P26" s="24"/>
    </row>
    <row r="27" spans="1:16" ht="28.15" customHeight="1" x14ac:dyDescent="0.25">
      <c r="A27" s="13">
        <v>19</v>
      </c>
      <c r="B27" s="7" t="s">
        <v>39</v>
      </c>
      <c r="C27" s="8" t="s">
        <v>20</v>
      </c>
      <c r="D27" s="9">
        <v>5</v>
      </c>
      <c r="E27" s="10">
        <v>91</v>
      </c>
      <c r="F27" s="11">
        <v>96</v>
      </c>
      <c r="G27" s="12">
        <v>94</v>
      </c>
      <c r="H27" s="14"/>
      <c r="I27" s="14"/>
      <c r="J27" s="16">
        <f t="shared" si="0"/>
        <v>93.67</v>
      </c>
      <c r="K27" s="16">
        <f t="shared" si="1"/>
        <v>2.5166147897522975</v>
      </c>
      <c r="L27" s="16">
        <f t="shared" si="2"/>
        <v>2.6866817441574651</v>
      </c>
      <c r="M27" s="17">
        <f t="shared" si="3"/>
        <v>468.33333333333337</v>
      </c>
      <c r="N27" s="24"/>
      <c r="O27" s="4"/>
      <c r="P27" s="24"/>
    </row>
    <row r="28" spans="1:16" ht="32.450000000000003" customHeight="1" x14ac:dyDescent="0.25">
      <c r="A28" s="13">
        <v>20</v>
      </c>
      <c r="B28" s="7" t="s">
        <v>41</v>
      </c>
      <c r="C28" s="8" t="s">
        <v>20</v>
      </c>
      <c r="D28" s="9">
        <v>10</v>
      </c>
      <c r="E28" s="10">
        <v>45.6</v>
      </c>
      <c r="F28" s="11">
        <v>48</v>
      </c>
      <c r="G28" s="12">
        <v>47</v>
      </c>
      <c r="H28" s="14"/>
      <c r="I28" s="14"/>
      <c r="J28" s="16">
        <f t="shared" si="0"/>
        <v>46.87</v>
      </c>
      <c r="K28" s="16">
        <f t="shared" si="1"/>
        <v>1.205549667164318</v>
      </c>
      <c r="L28" s="16">
        <f t="shared" si="2"/>
        <v>2.572113648739744</v>
      </c>
      <c r="M28" s="17">
        <f t="shared" si="3"/>
        <v>468.66666666666669</v>
      </c>
      <c r="N28" s="24"/>
      <c r="O28" s="4"/>
      <c r="P28" s="24"/>
    </row>
    <row r="29" spans="1:16" ht="35.450000000000003" customHeight="1" x14ac:dyDescent="0.25">
      <c r="A29" s="13">
        <v>21</v>
      </c>
      <c r="B29" s="7" t="s">
        <v>42</v>
      </c>
      <c r="C29" s="8" t="s">
        <v>18</v>
      </c>
      <c r="D29" s="9">
        <v>10</v>
      </c>
      <c r="E29" s="10">
        <v>64</v>
      </c>
      <c r="F29" s="11">
        <v>67</v>
      </c>
      <c r="G29" s="12">
        <v>66</v>
      </c>
      <c r="H29" s="14"/>
      <c r="I29" s="14"/>
      <c r="J29" s="16">
        <f t="shared" si="0"/>
        <v>65.67</v>
      </c>
      <c r="K29" s="16">
        <f t="shared" si="1"/>
        <v>1.5275306870894607</v>
      </c>
      <c r="L29" s="16">
        <f t="shared" si="2"/>
        <v>2.3260707889286749</v>
      </c>
      <c r="M29" s="17">
        <f t="shared" si="3"/>
        <v>656.66666666666674</v>
      </c>
      <c r="N29" s="24"/>
      <c r="O29" s="4"/>
      <c r="P29" s="24"/>
    </row>
    <row r="30" spans="1:16" ht="42.6" customHeight="1" x14ac:dyDescent="0.25">
      <c r="A30" s="13">
        <v>22</v>
      </c>
      <c r="B30" s="7" t="s">
        <v>43</v>
      </c>
      <c r="C30" s="8" t="s">
        <v>20</v>
      </c>
      <c r="D30" s="9">
        <v>6</v>
      </c>
      <c r="E30" s="10">
        <v>152</v>
      </c>
      <c r="F30" s="11">
        <v>160</v>
      </c>
      <c r="G30" s="12">
        <v>157</v>
      </c>
      <c r="H30" s="14"/>
      <c r="I30" s="14"/>
      <c r="J30" s="16">
        <f t="shared" si="0"/>
        <v>156.33000000000001</v>
      </c>
      <c r="K30" s="16">
        <f t="shared" si="1"/>
        <v>4.0414539462921013</v>
      </c>
      <c r="L30" s="16">
        <f t="shared" si="2"/>
        <v>2.5852068996943012</v>
      </c>
      <c r="M30" s="17">
        <f t="shared" si="3"/>
        <v>938</v>
      </c>
      <c r="N30" s="24"/>
      <c r="O30" s="4"/>
      <c r="P30" s="24"/>
    </row>
    <row r="31" spans="1:16" ht="35.450000000000003" customHeight="1" x14ac:dyDescent="0.25">
      <c r="A31" s="13">
        <v>23</v>
      </c>
      <c r="B31" s="7" t="s">
        <v>44</v>
      </c>
      <c r="C31" s="8" t="s">
        <v>20</v>
      </c>
      <c r="D31" s="9">
        <v>1</v>
      </c>
      <c r="E31" s="10">
        <v>266</v>
      </c>
      <c r="F31" s="11">
        <v>279</v>
      </c>
      <c r="G31" s="12">
        <v>274</v>
      </c>
      <c r="H31" s="14"/>
      <c r="I31" s="14"/>
      <c r="J31" s="16">
        <f t="shared" si="0"/>
        <v>273</v>
      </c>
      <c r="K31" s="16">
        <f t="shared" si="1"/>
        <v>6.5574385243020004</v>
      </c>
      <c r="L31" s="16">
        <f t="shared" si="2"/>
        <v>2.4019921334439562</v>
      </c>
      <c r="M31" s="17">
        <f t="shared" si="3"/>
        <v>273</v>
      </c>
      <c r="N31" s="24"/>
      <c r="O31" s="4"/>
      <c r="P31" s="24"/>
    </row>
    <row r="32" spans="1:16" ht="38.450000000000003" customHeight="1" x14ac:dyDescent="0.25">
      <c r="A32" s="13">
        <v>24</v>
      </c>
      <c r="B32" s="7" t="s">
        <v>44</v>
      </c>
      <c r="C32" s="8" t="s">
        <v>20</v>
      </c>
      <c r="D32" s="9">
        <v>10</v>
      </c>
      <c r="E32" s="10">
        <v>156</v>
      </c>
      <c r="F32" s="11">
        <v>164</v>
      </c>
      <c r="G32" s="12">
        <v>161</v>
      </c>
      <c r="H32" s="14"/>
      <c r="I32" s="14"/>
      <c r="J32" s="16">
        <f t="shared" si="0"/>
        <v>160.33000000000001</v>
      </c>
      <c r="K32" s="16">
        <f t="shared" si="1"/>
        <v>4.0414539462921013</v>
      </c>
      <c r="L32" s="16">
        <f t="shared" si="2"/>
        <v>2.5207097525678916</v>
      </c>
      <c r="M32" s="17">
        <f t="shared" si="3"/>
        <v>1603.3333333333335</v>
      </c>
      <c r="N32" s="24"/>
      <c r="O32" s="4"/>
      <c r="P32" s="24"/>
    </row>
    <row r="33" spans="1:16" ht="35.450000000000003" customHeight="1" x14ac:dyDescent="0.25">
      <c r="A33" s="13">
        <v>25</v>
      </c>
      <c r="B33" s="7" t="s">
        <v>44</v>
      </c>
      <c r="C33" s="8" t="s">
        <v>20</v>
      </c>
      <c r="D33" s="9">
        <v>50</v>
      </c>
      <c r="E33" s="10">
        <v>187</v>
      </c>
      <c r="F33" s="11">
        <v>196</v>
      </c>
      <c r="G33" s="12">
        <v>193</v>
      </c>
      <c r="H33" s="14"/>
      <c r="I33" s="14"/>
      <c r="J33" s="16">
        <f t="shared" ref="J33:J41" si="8">ROUND(SUM(E33:I33)/(IF(E33&lt;1,0,1)+IF(F33&lt;1,0,1)+IF(G33&lt;1,0,1)+IF(H33&lt;1,0,1)+IF(I33&lt;1,0,1)),2)</f>
        <v>192</v>
      </c>
      <c r="K33" s="16">
        <f t="shared" ref="K33:K41" si="9">IF(J33=0,0,(SQRT((IF(E33&lt;1,0,POWER((E33-J33),2))+IF(F33&lt;1,0,POWER((F33-J33),2))+IF(G33&lt;1,0,POWER((G33-J33),2))+IF(H33&lt;1,0,POWER((H33-J33),2))+IF(I33&lt;1,0,POWER((I33-J33),2)))/((IF(E33&lt;1,0,1)+IF(F33&lt;1,0,1)+IF(G33&lt;1,0,1)+IF(H33&lt;1,0,1)+IF(I33&lt;1,0,1))-1))))</f>
        <v>4.5825756949558398</v>
      </c>
      <c r="L33" s="16">
        <f t="shared" ref="L33:L41" si="10">IF(J33=0,0,(K33/J33)*100)</f>
        <v>2.3867581744561663</v>
      </c>
      <c r="M33" s="17">
        <f t="shared" ref="M33:M41" si="11">(IF(J33=0,0,(D33/(IF(E33&lt;1,0,1)+IF(F33&lt;1,0,1)+IF(G33&lt;1,0,1)+IF(H33&lt;1,0,1)+IF(I33&lt;1,0,1)))))*SUM(E33:I33)</f>
        <v>9600</v>
      </c>
      <c r="O33" s="4"/>
    </row>
    <row r="34" spans="1:16" ht="34.9" customHeight="1" x14ac:dyDescent="0.25">
      <c r="A34" s="13">
        <v>26</v>
      </c>
      <c r="B34" s="7" t="s">
        <v>45</v>
      </c>
      <c r="C34" s="8" t="s">
        <v>20</v>
      </c>
      <c r="D34" s="9">
        <v>30</v>
      </c>
      <c r="E34" s="10">
        <v>137</v>
      </c>
      <c r="F34" s="11">
        <v>144</v>
      </c>
      <c r="G34" s="12">
        <v>141</v>
      </c>
      <c r="H34" s="14"/>
      <c r="I34" s="14"/>
      <c r="J34" s="16">
        <f t="shared" ref="J34:J40" si="12">ROUND(SUM(E34:I34)/(IF(E34&lt;1,0,1)+IF(F34&lt;1,0,1)+IF(G34&lt;1,0,1)+IF(H34&lt;1,0,1)+IF(I34&lt;1,0,1)),2)</f>
        <v>140.66999999999999</v>
      </c>
      <c r="K34" s="16">
        <f t="shared" ref="K34:K40" si="13">IF(J34=0,0,(SQRT((IF(E34&lt;1,0,POWER((E34-J34),2))+IF(F34&lt;1,0,POWER((F34-J34),2))+IF(G34&lt;1,0,POWER((G34-J34),2))+IF(H34&lt;1,0,POWER((H34-J34),2))+IF(I34&lt;1,0,POWER((I34-J34),2)))/((IF(E34&lt;1,0,1)+IF(F34&lt;1,0,1)+IF(G34&lt;1,0,1)+IF(H34&lt;1,0,1)+IF(I34&lt;1,0,1))-1))))</f>
        <v>3.5118869571784344</v>
      </c>
      <c r="L34" s="16">
        <f t="shared" ref="L34:L40" si="14">IF(J34=0,0,(K34/J34)*100)</f>
        <v>2.4965429424741838</v>
      </c>
      <c r="M34" s="17">
        <f t="shared" ref="M34:M40" si="15">(IF(J34=0,0,(D34/(IF(E34&lt;1,0,1)+IF(F34&lt;1,0,1)+IF(G34&lt;1,0,1)+IF(H34&lt;1,0,1)+IF(I34&lt;1,0,1)))))*SUM(E34:I34)</f>
        <v>4220</v>
      </c>
      <c r="N34" s="24"/>
      <c r="O34" s="4"/>
      <c r="P34" s="24"/>
    </row>
    <row r="35" spans="1:16" ht="28.15" customHeight="1" x14ac:dyDescent="0.25">
      <c r="A35" s="13">
        <v>27</v>
      </c>
      <c r="B35" s="7" t="s">
        <v>32</v>
      </c>
      <c r="C35" s="8" t="s">
        <v>40</v>
      </c>
      <c r="D35" s="9">
        <v>20</v>
      </c>
      <c r="E35" s="10">
        <v>148</v>
      </c>
      <c r="F35" s="11">
        <v>155</v>
      </c>
      <c r="G35" s="12">
        <v>152</v>
      </c>
      <c r="H35" s="14"/>
      <c r="I35" s="14"/>
      <c r="J35" s="16">
        <f t="shared" si="12"/>
        <v>151.66999999999999</v>
      </c>
      <c r="K35" s="16">
        <f t="shared" si="13"/>
        <v>3.5118869571784344</v>
      </c>
      <c r="L35" s="16">
        <f t="shared" si="14"/>
        <v>2.3154789722281497</v>
      </c>
      <c r="M35" s="17">
        <f t="shared" si="15"/>
        <v>3033.3333333333335</v>
      </c>
      <c r="N35" s="24"/>
      <c r="O35" s="4"/>
      <c r="P35" s="24"/>
    </row>
    <row r="36" spans="1:16" ht="32.450000000000003" customHeight="1" x14ac:dyDescent="0.25">
      <c r="A36" s="13">
        <v>28</v>
      </c>
      <c r="B36" s="7" t="s">
        <v>46</v>
      </c>
      <c r="C36" s="8" t="s">
        <v>18</v>
      </c>
      <c r="D36" s="9">
        <v>4</v>
      </c>
      <c r="E36" s="10">
        <v>228</v>
      </c>
      <c r="F36" s="11">
        <v>239</v>
      </c>
      <c r="G36" s="12">
        <v>235</v>
      </c>
      <c r="H36" s="14"/>
      <c r="I36" s="14"/>
      <c r="J36" s="16">
        <f t="shared" si="12"/>
        <v>234</v>
      </c>
      <c r="K36" s="16">
        <f t="shared" si="13"/>
        <v>5.5677643628300215</v>
      </c>
      <c r="L36" s="16">
        <f t="shared" si="14"/>
        <v>2.3793864798418896</v>
      </c>
      <c r="M36" s="17">
        <f t="shared" si="15"/>
        <v>936</v>
      </c>
      <c r="N36" s="24"/>
      <c r="O36" s="4"/>
      <c r="P36" s="24"/>
    </row>
    <row r="37" spans="1:16" ht="35.450000000000003" customHeight="1" x14ac:dyDescent="0.25">
      <c r="A37" s="13">
        <v>29</v>
      </c>
      <c r="B37" s="7" t="s">
        <v>47</v>
      </c>
      <c r="C37" s="8" t="s">
        <v>18</v>
      </c>
      <c r="D37" s="9">
        <v>4</v>
      </c>
      <c r="E37" s="10">
        <v>266</v>
      </c>
      <c r="F37" s="11">
        <v>279</v>
      </c>
      <c r="G37" s="12">
        <v>274</v>
      </c>
      <c r="H37" s="14"/>
      <c r="I37" s="14"/>
      <c r="J37" s="16">
        <f t="shared" si="12"/>
        <v>273</v>
      </c>
      <c r="K37" s="16">
        <f t="shared" si="13"/>
        <v>6.5574385243020004</v>
      </c>
      <c r="L37" s="16">
        <f t="shared" si="14"/>
        <v>2.4019921334439562</v>
      </c>
      <c r="M37" s="17">
        <f t="shared" si="15"/>
        <v>1092</v>
      </c>
      <c r="N37" s="24"/>
      <c r="O37" s="4"/>
      <c r="P37" s="24"/>
    </row>
    <row r="38" spans="1:16" ht="42.6" customHeight="1" x14ac:dyDescent="0.25">
      <c r="A38" s="13">
        <v>30</v>
      </c>
      <c r="B38" s="7" t="s">
        <v>47</v>
      </c>
      <c r="C38" s="8" t="s">
        <v>18</v>
      </c>
      <c r="D38" s="9">
        <v>4</v>
      </c>
      <c r="E38" s="10">
        <v>190</v>
      </c>
      <c r="F38" s="11">
        <v>200</v>
      </c>
      <c r="G38" s="12">
        <v>196</v>
      </c>
      <c r="H38" s="14"/>
      <c r="I38" s="14"/>
      <c r="J38" s="16">
        <f t="shared" si="12"/>
        <v>195.33</v>
      </c>
      <c r="K38" s="16">
        <f t="shared" si="13"/>
        <v>5.0332246125123401</v>
      </c>
      <c r="L38" s="16">
        <f t="shared" si="14"/>
        <v>2.5767801221073769</v>
      </c>
      <c r="M38" s="17">
        <f t="shared" si="15"/>
        <v>781.33333333333326</v>
      </c>
      <c r="N38" s="24"/>
      <c r="O38" s="4"/>
      <c r="P38" s="24"/>
    </row>
    <row r="39" spans="1:16" ht="35.450000000000003" customHeight="1" x14ac:dyDescent="0.25">
      <c r="A39" s="13">
        <v>31</v>
      </c>
      <c r="B39" s="7" t="s">
        <v>47</v>
      </c>
      <c r="C39" s="8" t="s">
        <v>18</v>
      </c>
      <c r="D39" s="9">
        <v>4</v>
      </c>
      <c r="E39" s="10">
        <v>190</v>
      </c>
      <c r="F39" s="11">
        <v>200</v>
      </c>
      <c r="G39" s="12">
        <v>196</v>
      </c>
      <c r="H39" s="14"/>
      <c r="I39" s="14"/>
      <c r="J39" s="16">
        <f t="shared" si="12"/>
        <v>195.33</v>
      </c>
      <c r="K39" s="16">
        <f t="shared" si="13"/>
        <v>5.0332246125123401</v>
      </c>
      <c r="L39" s="16">
        <f t="shared" si="14"/>
        <v>2.5767801221073769</v>
      </c>
      <c r="M39" s="17">
        <f t="shared" si="15"/>
        <v>781.33333333333326</v>
      </c>
      <c r="N39" s="24"/>
      <c r="O39" s="4"/>
      <c r="P39" s="24"/>
    </row>
    <row r="40" spans="1:16" ht="38.450000000000003" customHeight="1" x14ac:dyDescent="0.25">
      <c r="A40" s="13">
        <v>32</v>
      </c>
      <c r="B40" s="7" t="s">
        <v>44</v>
      </c>
      <c r="C40" s="8" t="s">
        <v>20</v>
      </c>
      <c r="D40" s="9">
        <v>10</v>
      </c>
      <c r="E40" s="10">
        <v>195</v>
      </c>
      <c r="F40" s="11">
        <v>205</v>
      </c>
      <c r="G40" s="12">
        <v>201</v>
      </c>
      <c r="H40" s="14"/>
      <c r="I40" s="14"/>
      <c r="J40" s="16">
        <f t="shared" si="12"/>
        <v>200.33</v>
      </c>
      <c r="K40" s="16">
        <f t="shared" si="13"/>
        <v>5.0332246125123401</v>
      </c>
      <c r="L40" s="16">
        <f t="shared" si="14"/>
        <v>2.5124667361415365</v>
      </c>
      <c r="M40" s="17">
        <f t="shared" si="15"/>
        <v>2003.3333333333335</v>
      </c>
      <c r="N40" s="24"/>
      <c r="O40" s="4"/>
      <c r="P40" s="24"/>
    </row>
    <row r="41" spans="1:16" ht="34.9" customHeight="1" x14ac:dyDescent="0.25">
      <c r="A41" s="13">
        <v>33</v>
      </c>
      <c r="B41" s="7" t="s">
        <v>48</v>
      </c>
      <c r="C41" s="8" t="s">
        <v>18</v>
      </c>
      <c r="D41" s="9">
        <v>5</v>
      </c>
      <c r="E41" s="10">
        <v>475</v>
      </c>
      <c r="F41" s="11">
        <v>499</v>
      </c>
      <c r="G41" s="12">
        <v>489</v>
      </c>
      <c r="H41" s="14"/>
      <c r="I41" s="14"/>
      <c r="J41" s="16">
        <f t="shared" si="8"/>
        <v>487.67</v>
      </c>
      <c r="K41" s="16">
        <f t="shared" si="9"/>
        <v>12.055428237934976</v>
      </c>
      <c r="L41" s="16">
        <f t="shared" si="10"/>
        <v>2.4720463095812693</v>
      </c>
      <c r="M41" s="17">
        <f t="shared" si="11"/>
        <v>2438.3333333333335</v>
      </c>
      <c r="O41" s="4"/>
    </row>
    <row r="42" spans="1:16" ht="28.15" customHeight="1" x14ac:dyDescent="0.25">
      <c r="A42" s="13">
        <v>34</v>
      </c>
      <c r="B42" s="7" t="s">
        <v>49</v>
      </c>
      <c r="C42" s="8" t="s">
        <v>18</v>
      </c>
      <c r="D42" s="9">
        <v>600</v>
      </c>
      <c r="E42" s="10">
        <v>48</v>
      </c>
      <c r="F42" s="11">
        <v>50</v>
      </c>
      <c r="G42" s="12">
        <v>49</v>
      </c>
      <c r="H42" s="14"/>
      <c r="I42" s="14"/>
      <c r="J42" s="16">
        <f t="shared" ref="J42:J48" si="16">ROUND(SUM(E42:I42)/(IF(E42&lt;1,0,1)+IF(F42&lt;1,0,1)+IF(G42&lt;1,0,1)+IF(H42&lt;1,0,1)+IF(I42&lt;1,0,1)),2)</f>
        <v>49</v>
      </c>
      <c r="K42" s="16">
        <f t="shared" ref="K42:K48" si="17">IF(J42=0,0,(SQRT((IF(E42&lt;1,0,POWER((E42-J42),2))+IF(F42&lt;1,0,POWER((F42-J42),2))+IF(G42&lt;1,0,POWER((G42-J42),2))+IF(H42&lt;1,0,POWER((H42-J42),2))+IF(I42&lt;1,0,POWER((I42-J42),2)))/((IF(E42&lt;1,0,1)+IF(F42&lt;1,0,1)+IF(G42&lt;1,0,1)+IF(H42&lt;1,0,1)+IF(I42&lt;1,0,1))-1))))</f>
        <v>1</v>
      </c>
      <c r="L42" s="16">
        <f t="shared" ref="L42:L48" si="18">IF(J42=0,0,(K42/J42)*100)</f>
        <v>2.0408163265306123</v>
      </c>
      <c r="M42" s="17">
        <f t="shared" ref="M42:M48" si="19">(IF(J42=0,0,(D42/(IF(E42&lt;1,0,1)+IF(F42&lt;1,0,1)+IF(G42&lt;1,0,1)+IF(H42&lt;1,0,1)+IF(I42&lt;1,0,1)))))*SUM(E42:I42)</f>
        <v>29400</v>
      </c>
      <c r="O42" s="4"/>
    </row>
    <row r="43" spans="1:16" ht="32.450000000000003" customHeight="1" x14ac:dyDescent="0.25">
      <c r="A43" s="13">
        <v>35</v>
      </c>
      <c r="B43" s="7" t="s">
        <v>50</v>
      </c>
      <c r="C43" s="8" t="s">
        <v>56</v>
      </c>
      <c r="D43" s="9">
        <v>100</v>
      </c>
      <c r="E43" s="10">
        <v>390</v>
      </c>
      <c r="F43" s="11">
        <v>410</v>
      </c>
      <c r="G43" s="12">
        <v>402</v>
      </c>
      <c r="H43" s="14"/>
      <c r="I43" s="14"/>
      <c r="J43" s="16">
        <f t="shared" ref="J43:J46" si="20">ROUND(SUM(E43:I43)/(IF(E43&lt;1,0,1)+IF(F43&lt;1,0,1)+IF(G43&lt;1,0,1)+IF(H43&lt;1,0,1)+IF(I43&lt;1,0,1)),2)</f>
        <v>400.67</v>
      </c>
      <c r="K43" s="16">
        <f t="shared" ref="K43:K46" si="21">IF(J43=0,0,(SQRT((IF(E43&lt;1,0,POWER((E43-J43),2))+IF(F43&lt;1,0,POWER((F43-J43),2))+IF(G43&lt;1,0,POWER((G43-J43),2))+IF(H43&lt;1,0,POWER((H43-J43),2))+IF(I43&lt;1,0,POWER((I43-J43),2)))/((IF(E43&lt;1,0,1)+IF(F43&lt;1,0,1)+IF(G43&lt;1,0,1)+IF(H43&lt;1,0,1)+IF(I43&lt;1,0,1))-1))))</f>
        <v>10.066446741527022</v>
      </c>
      <c r="L43" s="16">
        <f t="shared" ref="L43:L46" si="22">IF(J43=0,0,(K43/J43)*100)</f>
        <v>2.512403409670557</v>
      </c>
      <c r="M43" s="17">
        <f t="shared" ref="M43:M46" si="23">(IF(J43=0,0,(D43/(IF(E43&lt;1,0,1)+IF(F43&lt;1,0,1)+IF(G43&lt;1,0,1)+IF(H43&lt;1,0,1)+IF(I43&lt;1,0,1)))))*SUM(E43:I43)</f>
        <v>40066.666666666672</v>
      </c>
      <c r="N43" s="19"/>
      <c r="O43" s="4"/>
      <c r="P43" s="19"/>
    </row>
    <row r="44" spans="1:16" ht="35.450000000000003" customHeight="1" x14ac:dyDescent="0.25">
      <c r="A44" s="13">
        <v>36</v>
      </c>
      <c r="B44" s="7" t="s">
        <v>51</v>
      </c>
      <c r="C44" s="8" t="s">
        <v>18</v>
      </c>
      <c r="D44" s="9">
        <v>10</v>
      </c>
      <c r="E44" s="10">
        <v>48</v>
      </c>
      <c r="F44" s="11">
        <v>50</v>
      </c>
      <c r="G44" s="12">
        <v>49</v>
      </c>
      <c r="H44" s="14"/>
      <c r="I44" s="14"/>
      <c r="J44" s="16">
        <f t="shared" si="20"/>
        <v>49</v>
      </c>
      <c r="K44" s="16">
        <f t="shared" si="21"/>
        <v>1</v>
      </c>
      <c r="L44" s="16">
        <f t="shared" si="22"/>
        <v>2.0408163265306123</v>
      </c>
      <c r="M44" s="17">
        <f t="shared" si="23"/>
        <v>490</v>
      </c>
      <c r="N44" s="19"/>
      <c r="O44" s="4"/>
      <c r="P44" s="19"/>
    </row>
    <row r="45" spans="1:16" ht="42.6" customHeight="1" x14ac:dyDescent="0.25">
      <c r="A45" s="13">
        <v>37</v>
      </c>
      <c r="B45" s="7" t="s">
        <v>52</v>
      </c>
      <c r="C45" s="8" t="s">
        <v>40</v>
      </c>
      <c r="D45" s="9">
        <v>1</v>
      </c>
      <c r="E45" s="10">
        <v>95</v>
      </c>
      <c r="F45" s="11">
        <v>100</v>
      </c>
      <c r="G45" s="12">
        <v>98</v>
      </c>
      <c r="H45" s="14"/>
      <c r="I45" s="14"/>
      <c r="J45" s="16">
        <f t="shared" si="20"/>
        <v>97.67</v>
      </c>
      <c r="K45" s="16">
        <f t="shared" si="21"/>
        <v>2.5166147897522975</v>
      </c>
      <c r="L45" s="16">
        <f t="shared" si="22"/>
        <v>2.5766507522804316</v>
      </c>
      <c r="M45" s="17">
        <f t="shared" si="23"/>
        <v>97.666666666666657</v>
      </c>
      <c r="N45" s="21"/>
      <c r="O45" s="4"/>
      <c r="P45" s="21"/>
    </row>
    <row r="46" spans="1:16" ht="35.450000000000003" customHeight="1" x14ac:dyDescent="0.25">
      <c r="A46" s="13">
        <v>38</v>
      </c>
      <c r="B46" s="7" t="s">
        <v>53</v>
      </c>
      <c r="C46" s="8" t="s">
        <v>18</v>
      </c>
      <c r="D46" s="9">
        <v>20</v>
      </c>
      <c r="E46" s="10">
        <v>48</v>
      </c>
      <c r="F46" s="11">
        <v>50</v>
      </c>
      <c r="G46" s="12">
        <v>49</v>
      </c>
      <c r="H46" s="14"/>
      <c r="I46" s="14"/>
      <c r="J46" s="16">
        <f t="shared" si="20"/>
        <v>49</v>
      </c>
      <c r="K46" s="16">
        <f t="shared" si="21"/>
        <v>1</v>
      </c>
      <c r="L46" s="16">
        <f t="shared" si="22"/>
        <v>2.0408163265306123</v>
      </c>
      <c r="M46" s="17">
        <f t="shared" si="23"/>
        <v>980</v>
      </c>
      <c r="N46" s="21"/>
      <c r="O46" s="4"/>
      <c r="P46" s="21"/>
    </row>
    <row r="47" spans="1:16" ht="38.450000000000003" customHeight="1" x14ac:dyDescent="0.25">
      <c r="A47" s="13">
        <v>39</v>
      </c>
      <c r="B47" s="7" t="s">
        <v>54</v>
      </c>
      <c r="C47" s="8" t="s">
        <v>18</v>
      </c>
      <c r="D47" s="9">
        <v>60</v>
      </c>
      <c r="E47" s="10">
        <v>285</v>
      </c>
      <c r="F47" s="11">
        <v>299</v>
      </c>
      <c r="G47" s="12">
        <v>294</v>
      </c>
      <c r="H47" s="14"/>
      <c r="I47" s="14"/>
      <c r="J47" s="16">
        <f t="shared" si="16"/>
        <v>292.67</v>
      </c>
      <c r="K47" s="16">
        <f t="shared" si="17"/>
        <v>7.094600059199955</v>
      </c>
      <c r="L47" s="16">
        <f t="shared" si="18"/>
        <v>2.4240954177742693</v>
      </c>
      <c r="M47" s="17">
        <f t="shared" si="19"/>
        <v>17560</v>
      </c>
      <c r="O47" s="4"/>
    </row>
    <row r="48" spans="1:16" ht="36" customHeight="1" x14ac:dyDescent="0.25">
      <c r="A48" s="13">
        <v>40</v>
      </c>
      <c r="B48" s="7" t="s">
        <v>55</v>
      </c>
      <c r="C48" s="8" t="s">
        <v>18</v>
      </c>
      <c r="D48" s="9">
        <v>100</v>
      </c>
      <c r="E48" s="10">
        <v>16</v>
      </c>
      <c r="F48" s="11">
        <v>17</v>
      </c>
      <c r="G48" s="12">
        <v>16</v>
      </c>
      <c r="H48" s="14"/>
      <c r="I48" s="14"/>
      <c r="J48" s="16">
        <f t="shared" si="16"/>
        <v>16.329999999999998</v>
      </c>
      <c r="K48" s="16">
        <f t="shared" si="17"/>
        <v>0.5773647027659381</v>
      </c>
      <c r="L48" s="16">
        <f t="shared" si="18"/>
        <v>3.5356074878502031</v>
      </c>
      <c r="M48" s="17">
        <f t="shared" si="19"/>
        <v>1633.3333333333335</v>
      </c>
      <c r="N48" s="22"/>
      <c r="O48" s="4"/>
      <c r="P48" s="22"/>
    </row>
    <row r="49" spans="1:16" x14ac:dyDescent="0.25">
      <c r="A49" s="29" t="s">
        <v>16</v>
      </c>
      <c r="B49" s="30"/>
      <c r="C49" s="30"/>
      <c r="D49" s="29"/>
      <c r="E49" s="30"/>
      <c r="F49" s="29"/>
      <c r="G49" s="29"/>
      <c r="H49" s="29"/>
      <c r="I49" s="29"/>
      <c r="J49" s="29"/>
      <c r="K49" s="29"/>
      <c r="L49" s="29"/>
      <c r="M49" s="15">
        <f>SUM(M9:M48)</f>
        <v>246374.33333333337</v>
      </c>
      <c r="O49" s="4"/>
    </row>
    <row r="50" spans="1:16" x14ac:dyDescent="0.25">
      <c r="L50" s="3"/>
      <c r="M50" s="4"/>
    </row>
    <row r="51" spans="1:16" ht="15.6" customHeight="1" x14ac:dyDescent="0.25">
      <c r="A51" s="23"/>
      <c r="B51" s="25" t="s">
        <v>57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4"/>
      <c r="N51" s="23"/>
      <c r="O51" s="23"/>
      <c r="P51" s="23"/>
    </row>
    <row r="52" spans="1:16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3"/>
      <c r="M52" s="4"/>
      <c r="N52" s="23"/>
      <c r="O52" s="23"/>
      <c r="P52" s="23"/>
    </row>
    <row r="53" spans="1:16" x14ac:dyDescent="0.25">
      <c r="F53" s="20" t="s">
        <v>19</v>
      </c>
    </row>
    <row r="54" spans="1:16" x14ac:dyDescent="0.25">
      <c r="F54" s="20" t="s">
        <v>17</v>
      </c>
    </row>
    <row r="56" spans="1:16" x14ac:dyDescent="0.25">
      <c r="G56" s="18"/>
      <c r="K56" s="18"/>
    </row>
    <row r="57" spans="1:16" x14ac:dyDescent="0.25">
      <c r="F57" s="18"/>
      <c r="G57" s="18"/>
      <c r="J57" s="18"/>
      <c r="K57" s="18"/>
      <c r="L57" s="18"/>
    </row>
    <row r="58" spans="1:16" x14ac:dyDescent="0.25">
      <c r="F58" s="18"/>
      <c r="G58" s="18"/>
      <c r="J58" s="18"/>
      <c r="K58" s="18"/>
      <c r="L58" s="18"/>
    </row>
    <row r="59" spans="1:16" x14ac:dyDescent="0.25">
      <c r="F59" s="18"/>
      <c r="G59" s="18"/>
      <c r="J59" s="18"/>
      <c r="K59" s="18"/>
      <c r="L59" s="18"/>
    </row>
    <row r="60" spans="1:16" x14ac:dyDescent="0.25">
      <c r="F60" s="18"/>
      <c r="G60" s="18"/>
      <c r="J60" s="18"/>
      <c r="K60" s="18"/>
      <c r="L60" s="18"/>
    </row>
    <row r="61" spans="1:16" x14ac:dyDescent="0.25">
      <c r="F61" s="18"/>
      <c r="G61" s="18"/>
      <c r="J61" s="18"/>
      <c r="K61" s="18"/>
      <c r="L61" s="18"/>
    </row>
    <row r="62" spans="1:16" x14ac:dyDescent="0.25">
      <c r="F62" s="18"/>
      <c r="G62" s="18"/>
      <c r="J62" s="18"/>
      <c r="K62" s="18"/>
      <c r="L62" s="18"/>
    </row>
  </sheetData>
  <protectedRanges>
    <protectedRange sqref="H9:I9 A9:A48" name="Диапазон1"/>
    <protectedRange sqref="B9:D9 C10:C48" name="Диапазон1_2_1"/>
    <protectedRange sqref="E9:G9" name="Диапазон1_3_1"/>
  </protectedRanges>
  <mergeCells count="7">
    <mergeCell ref="B51:L51"/>
    <mergeCell ref="K1:M1"/>
    <mergeCell ref="A3:M3"/>
    <mergeCell ref="A4:M4"/>
    <mergeCell ref="A5:M5"/>
    <mergeCell ref="A49:L49"/>
    <mergeCell ref="A6:M6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Пользователь</cp:lastModifiedBy>
  <cp:lastPrinted>2026-05-28T13:19:50Z</cp:lastPrinted>
  <dcterms:created xsi:type="dcterms:W3CDTF">2014-01-27T13:34:50Z</dcterms:created>
  <dcterms:modified xsi:type="dcterms:W3CDTF">2026-06-04T09:02:40Z</dcterms:modified>
</cp:coreProperties>
</file>