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9020" windowHeight="11760" firstSheet="1" activeTab="1"/>
  </bookViews>
  <sheets>
    <sheet name="НМЦК-п.3.7.1" sheetId="8" r:id="rId1"/>
    <sheet name="НМЦК" sheetId="9" r:id="rId2"/>
  </sheets>
  <calcPr calcId="124519" fullPrecision="0"/>
</workbook>
</file>

<file path=xl/calcChain.xml><?xml version="1.0" encoding="utf-8"?>
<calcChain xmlns="http://schemas.openxmlformats.org/spreadsheetml/2006/main">
  <c r="K12" i="9"/>
  <c r="N12" s="1"/>
  <c r="L12"/>
  <c r="K13"/>
  <c r="L13"/>
  <c r="K14"/>
  <c r="N14" s="1"/>
  <c r="L14"/>
  <c r="M14" s="1"/>
  <c r="K15"/>
  <c r="L15"/>
  <c r="M15" s="1"/>
  <c r="N15"/>
  <c r="K16"/>
  <c r="N16" s="1"/>
  <c r="L16"/>
  <c r="H12"/>
  <c r="H13"/>
  <c r="H14"/>
  <c r="H15"/>
  <c r="H16"/>
  <c r="K11"/>
  <c r="N11" s="1"/>
  <c r="L11"/>
  <c r="M16" l="1"/>
  <c r="M13"/>
  <c r="M11"/>
  <c r="N13"/>
  <c r="M12"/>
  <c r="H11"/>
  <c r="N18" l="1"/>
</calcChain>
</file>

<file path=xl/sharedStrings.xml><?xml version="1.0" encoding="utf-8"?>
<sst xmlns="http://schemas.openxmlformats.org/spreadsheetml/2006/main" count="54" uniqueCount="49">
  <si>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</si>
  <si>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</si>
  <si>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</si>
  <si>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</si>
  <si>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</si>
  <si>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</si>
  <si>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</si>
  <si>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</si>
  <si>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</si>
  <si>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</si>
  <si>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</si>
  <si>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8=3+4+5+6+7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</si>
  <si>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</si>
  <si>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</si>
  <si>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</si>
  <si>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</si>
  <si>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</si>
  <si>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</si>
  <si>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11=          /10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</si>
  <si>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</si>
  <si>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</si>
  <si>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</si>
  <si>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</si>
  <si>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</si>
  <si>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направлением запросов о предоставлении ценовой информации не менее пяти поставщикам (подрядчикам, исполнителям)</t>
    </r>
    <r>
      <rPr>
        <sz val="12"/>
        <color indexed="8"/>
        <rFont val="Times New Roman"/>
        <family val="1"/>
        <charset val="204"/>
      </rPr>
      <t xml:space="preserve"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п.3.7.1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</si>
  <si>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Определение и обоснование НМЦК методом сопоставимых рыночных цен (анализ рынка)</t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</si>
  <si>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</si>
  <si>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</si>
  <si>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</si>
  <si>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</si>
  <si>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</si>
  <si>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ИЦИ №4</t>
  </si>
  <si>
    <t>ИЦИ №5</t>
  </si>
  <si>
    <t>10 = кол-во ответов ИЦИ</t>
  </si>
  <si>
    <r>
      <t>Ответы на запрос получены от _</t>
    </r>
    <r>
      <rPr>
        <u/>
        <sz val="11"/>
        <color indexed="8"/>
        <rFont val="Times New Roman"/>
        <family val="1"/>
        <charset val="204"/>
      </rPr>
      <t>3</t>
    </r>
    <r>
      <rPr>
        <sz val="11"/>
        <color indexed="8"/>
        <rFont val="Times New Roman"/>
        <family val="1"/>
        <charset val="204"/>
      </rPr>
      <t>_ поставщиков (подрядчиков, исполнителей).</t>
    </r>
  </si>
  <si>
    <t>С.А.Жаворонкова</t>
  </si>
  <si>
    <t xml:space="preserve">Ед. изм. </t>
  </si>
  <si>
    <t>шт.</t>
  </si>
  <si>
    <t>14=8*9/10</t>
  </si>
  <si>
    <r>
      <t xml:space="preserve">Заказчиком было направлены запрос от 24.06.2026 о предоставлении ценовой информации </t>
    </r>
    <r>
      <rPr>
        <u/>
        <sz val="11"/>
        <color indexed="8"/>
        <rFont val="Times New Roman"/>
        <family val="1"/>
        <charset val="204"/>
      </rPr>
      <t>5-ти поставщикам (подрядчикам, исполнителям)</t>
    </r>
    <r>
      <rPr>
        <sz val="11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</si>
  <si>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Техническое обслуживание и поверка (весы медицинские) в 2026 году</t>
  </si>
  <si>
    <t>Техническое обслуживание и поверка (весы напольные до 300 кг.) в 2026 году</t>
  </si>
  <si>
    <t>Техническое обслуживание и поверка (весы электронные до 30 кг.) в 2026 году</t>
  </si>
  <si>
    <t>Техническое обслуживание и поверка (весы медицинские) в 2027 году</t>
  </si>
  <si>
    <t>Техническое обслуживание и поверка (весы напольные до 300 кг.) в 2027 году</t>
  </si>
  <si>
    <t>Техническое обслуживание и поверка (весы электронные до 30 кг.) в 2027 году</t>
  </si>
  <si>
    <t xml:space="preserve">Заместитель заведующего </t>
  </si>
  <si>
    <t>тел. 417-35-50</t>
  </si>
  <si>
    <t>1. ИЦИ № 1 Вх.№ 100/25 от 02.07.2026 г. 2. ИЦИ № 1 Вх.№ 101/25 от  02.07.2026 г. 3. ИЦИ № 1 Вх.№ 102/25 от  02.07.2026 г.</t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</si>
</sst>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u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i/>
      <sz val="11"/>
      <color rgb="FFC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left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right" vertical="center"/>
    </xf>
    <xf numFmtId="0" fontId="14" fillId="0" borderId="0" xfId="0" applyFont="1" applyAlignment="1">
      <alignment horizontal="center" vertical="center"/>
    </xf>
    <xf numFmtId="4" fontId="10" fillId="0" borderId="0" xfId="0" applyNumberFormat="1" applyFont="1" applyAlignment="1">
      <alignment vertical="center" wrapText="1"/>
    </xf>
    <xf numFmtId="4" fontId="15" fillId="2" borderId="2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15" fillId="2" borderId="3" xfId="0" applyNumberFormat="1" applyFont="1" applyFill="1" applyBorder="1" applyAlignment="1">
      <alignment vertical="center" wrapText="1"/>
    </xf>
    <xf numFmtId="4" fontId="15" fillId="0" borderId="2" xfId="0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top" wrapText="1"/>
    </xf>
    <xf numFmtId="0" fontId="15" fillId="2" borderId="2" xfId="0" applyFont="1" applyFill="1" applyBorder="1" applyAlignment="1">
      <alignment horizontal="center" vertical="center" wrapText="1"/>
    </xf>
    <xf numFmtId="0" fontId="14" fillId="0" borderId="0" xfId="0" applyFont="1"/>
    <xf numFmtId="0" fontId="20" fillId="0" borderId="0" xfId="0" applyFont="1"/>
    <xf numFmtId="0" fontId="0" fillId="0" borderId="0" xfId="0" applyFont="1"/>
    <xf numFmtId="0" fontId="21" fillId="0" borderId="0" xfId="0" applyFont="1" applyAlignment="1">
      <alignment horizontal="left" vertical="center" wrapText="1"/>
    </xf>
    <xf numFmtId="0" fontId="21" fillId="0" borderId="0" xfId="0" applyFont="1" applyFill="1" applyAlignment="1">
      <alignment horizontal="left" vertical="center" wrapText="1"/>
    </xf>
    <xf numFmtId="14" fontId="14" fillId="0" borderId="0" xfId="0" applyNumberFormat="1" applyFont="1" applyFill="1"/>
    <xf numFmtId="0" fontId="10" fillId="0" borderId="0" xfId="0" applyFont="1"/>
    <xf numFmtId="0" fontId="16" fillId="3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/>
    </xf>
    <xf numFmtId="4" fontId="10" fillId="3" borderId="1" xfId="0" applyNumberFormat="1" applyFont="1" applyFill="1" applyBorder="1" applyAlignment="1">
      <alignment horizontal="center" vertical="center" wrapText="1"/>
    </xf>
    <xf numFmtId="0" fontId="18" fillId="3" borderId="5" xfId="0" applyFont="1" applyFill="1" applyBorder="1" applyAlignment="1">
      <alignment horizontal="right" vertical="center" wrapText="1"/>
    </xf>
    <xf numFmtId="4" fontId="19" fillId="4" borderId="1" xfId="0" applyNumberFormat="1" applyFont="1" applyFill="1" applyBorder="1" applyAlignment="1">
      <alignment horizontal="center" vertical="center" wrapText="1"/>
    </xf>
    <xf numFmtId="0" fontId="21" fillId="3" borderId="0" xfId="0" applyFont="1" applyFill="1" applyAlignment="1">
      <alignment horizontal="left" vertical="center" wrapText="1"/>
    </xf>
    <xf numFmtId="0" fontId="0" fillId="3" borderId="0" xfId="0" applyFont="1" applyFill="1"/>
    <xf numFmtId="0" fontId="25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vertical="center" wrapText="1"/>
    </xf>
    <xf numFmtId="2" fontId="10" fillId="3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10" fontId="10" fillId="3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25" fillId="3" borderId="8" xfId="0" applyFont="1" applyFill="1" applyBorder="1" applyAlignment="1">
      <alignment horizontal="center" vertical="center" wrapText="1"/>
    </xf>
    <xf numFmtId="2" fontId="10" fillId="3" borderId="8" xfId="0" applyNumberFormat="1" applyFont="1" applyFill="1" applyBorder="1" applyAlignment="1">
      <alignment horizontal="center" vertical="center" wrapText="1"/>
    </xf>
    <xf numFmtId="0" fontId="26" fillId="4" borderId="1" xfId="0" applyFont="1" applyFill="1" applyBorder="1" applyAlignment="1">
      <alignment horizontal="center" vertical="center" wrapText="1"/>
    </xf>
    <xf numFmtId="0" fontId="19" fillId="4" borderId="0" xfId="0" applyFont="1" applyFill="1"/>
    <xf numFmtId="10" fontId="19" fillId="4" borderId="1" xfId="0" applyNumberFormat="1" applyFont="1" applyFill="1" applyBorder="1" applyAlignment="1">
      <alignment horizontal="center" vertical="center" wrapText="1"/>
    </xf>
    <xf numFmtId="0" fontId="0" fillId="4" borderId="1" xfId="0" applyFont="1" applyFill="1" applyBorder="1"/>
    <xf numFmtId="4" fontId="18" fillId="3" borderId="1" xfId="0" applyNumberFormat="1" applyFont="1" applyFill="1" applyBorder="1" applyAlignment="1">
      <alignment horizontal="center" vertical="center" wrapText="1"/>
    </xf>
    <xf numFmtId="0" fontId="0" fillId="3" borderId="1" xfId="0" applyFont="1" applyFill="1" applyBorder="1"/>
    <xf numFmtId="0" fontId="14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left" vertical="center" wrapText="1"/>
    </xf>
    <xf numFmtId="0" fontId="12" fillId="2" borderId="5" xfId="0" applyFont="1" applyFill="1" applyBorder="1" applyAlignment="1">
      <alignment horizontal="left" vertical="center" wrapText="1"/>
    </xf>
    <xf numFmtId="0" fontId="14" fillId="0" borderId="0" xfId="0" applyFont="1" applyAlignment="1">
      <alignment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18" fillId="3" borderId="7" xfId="0" applyFont="1" applyFill="1" applyBorder="1" applyAlignment="1">
      <alignment horizontal="right" vertical="center" wrapText="1"/>
    </xf>
    <xf numFmtId="0" fontId="18" fillId="3" borderId="4" xfId="0" applyFont="1" applyFill="1" applyBorder="1" applyAlignment="1">
      <alignment horizontal="right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1" fillId="0" borderId="0" xfId="0" applyFont="1" applyAlignment="1">
      <alignment horizontal="left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21" fillId="3" borderId="0" xfId="0" applyFont="1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8</xdr:row>
      <xdr:rowOff>352425</xdr:rowOff>
    </xdr:from>
    <xdr:to>
      <xdr:col>7</xdr:col>
      <xdr:colOff>561975</xdr:colOff>
      <xdr:row>8</xdr:row>
      <xdr:rowOff>685800</xdr:rowOff>
    </xdr:to>
    <xdr:pic>
      <xdr:nvPicPr>
        <xdr:cNvPr id="1746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010025" y="3752850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66675</xdr:colOff>
      <xdr:row>8</xdr:row>
      <xdr:rowOff>133350</xdr:rowOff>
    </xdr:from>
    <xdr:to>
      <xdr:col>13</xdr:col>
      <xdr:colOff>1047750</xdr:colOff>
      <xdr:row>8</xdr:row>
      <xdr:rowOff>485775</xdr:rowOff>
    </xdr:to>
    <xdr:pic>
      <xdr:nvPicPr>
        <xdr:cNvPr id="1746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124825" y="3533775"/>
          <a:ext cx="9810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8</xdr:row>
      <xdr:rowOff>514350</xdr:rowOff>
    </xdr:from>
    <xdr:to>
      <xdr:col>11</xdr:col>
      <xdr:colOff>866775</xdr:colOff>
      <xdr:row>8</xdr:row>
      <xdr:rowOff>942975</xdr:rowOff>
    </xdr:to>
    <xdr:pic>
      <xdr:nvPicPr>
        <xdr:cNvPr id="1746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57950" y="39147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8</xdr:row>
      <xdr:rowOff>771525</xdr:rowOff>
    </xdr:from>
    <xdr:to>
      <xdr:col>12</xdr:col>
      <xdr:colOff>704850</xdr:colOff>
      <xdr:row>9</xdr:row>
      <xdr:rowOff>57150</xdr:rowOff>
    </xdr:to>
    <xdr:pic>
      <xdr:nvPicPr>
        <xdr:cNvPr id="17467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72350" y="41719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219075</xdr:colOff>
      <xdr:row>9</xdr:row>
      <xdr:rowOff>228600</xdr:rowOff>
    </xdr:from>
    <xdr:to>
      <xdr:col>10</xdr:col>
      <xdr:colOff>485775</xdr:colOff>
      <xdr:row>9</xdr:row>
      <xdr:rowOff>428625</xdr:rowOff>
    </xdr:to>
    <xdr:pic>
      <xdr:nvPicPr>
        <xdr:cNvPr id="1746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15025" y="466725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47625</xdr:colOff>
      <xdr:row>7</xdr:row>
      <xdr:rowOff>238125</xdr:rowOff>
    </xdr:from>
    <xdr:to>
      <xdr:col>13</xdr:col>
      <xdr:colOff>647700</xdr:colOff>
      <xdr:row>7</xdr:row>
      <xdr:rowOff>571500</xdr:rowOff>
    </xdr:to>
    <xdr:pic>
      <xdr:nvPicPr>
        <xdr:cNvPr id="1746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105775" y="2762250"/>
          <a:ext cx="6000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95250</xdr:colOff>
      <xdr:row>17</xdr:row>
      <xdr:rowOff>9525</xdr:rowOff>
    </xdr:from>
    <xdr:to>
      <xdr:col>12</xdr:col>
      <xdr:colOff>647700</xdr:colOff>
      <xdr:row>18</xdr:row>
      <xdr:rowOff>76200</xdr:rowOff>
    </xdr:to>
    <xdr:pic>
      <xdr:nvPicPr>
        <xdr:cNvPr id="1747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3398" b="32678"/>
        <a:stretch>
          <a:fillRect/>
        </a:stretch>
      </xdr:blipFill>
      <xdr:spPr bwMode="auto">
        <a:xfrm>
          <a:off x="7400925" y="6257925"/>
          <a:ext cx="5524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B16"/>
  <sheetViews>
    <sheetView workbookViewId="0">
      <selection activeCell="O7" sqref="O7"/>
    </sheetView>
  </sheetViews>
  <sheetFormatPr defaultRowHeight="15"/>
  <cols>
    <col min="1" max="1" width="36.140625" style="3" customWidth="1"/>
    <col min="2" max="2" width="49" style="2" customWidth="1"/>
    <col min="3" max="16384" width="9.140625" style="1"/>
  </cols>
  <sheetData>
    <row r="1" spans="1:2" ht="25.5" customHeight="1">
      <c r="A1" s="47" t="s">
        <v>23</v>
      </c>
      <c r="B1" s="47"/>
    </row>
    <row r="2" spans="1:2" ht="54.75" customHeight="1">
      <c r="A2" s="47"/>
      <c r="B2" s="47"/>
    </row>
    <row r="3" spans="1:2" ht="15.75">
      <c r="A3" s="48" t="s">
        <v>0</v>
      </c>
      <c r="B3" s="48"/>
    </row>
    <row r="4" spans="1:2" ht="15.75">
      <c r="A4" s="4"/>
      <c r="B4" s="4"/>
    </row>
    <row r="5" spans="1:2" ht="86.25" customHeight="1">
      <c r="A5" s="5" t="s">
        <v>1</v>
      </c>
      <c r="B5" s="5"/>
    </row>
    <row r="6" spans="1:2" ht="242.25" customHeight="1">
      <c r="A6" s="5" t="s">
        <v>2</v>
      </c>
      <c r="B6" s="5" t="s">
        <v>24</v>
      </c>
    </row>
    <row r="7" spans="1:2" ht="91.5" customHeight="1">
      <c r="A7" s="5" t="s">
        <v>26</v>
      </c>
      <c r="B7" s="6" t="s">
        <v>12</v>
      </c>
    </row>
    <row r="8" spans="1:2" ht="29.25" customHeight="1">
      <c r="A8" s="49" t="s">
        <v>3</v>
      </c>
      <c r="B8" s="50"/>
    </row>
    <row r="9" spans="1:2" ht="15.75">
      <c r="A9" s="7"/>
      <c r="B9" s="7"/>
    </row>
    <row r="10" spans="1:2" ht="15.75">
      <c r="A10" s="51" t="s">
        <v>4</v>
      </c>
      <c r="B10" s="51"/>
    </row>
    <row r="11" spans="1:2" ht="15.75">
      <c r="A11" s="7"/>
      <c r="B11" s="7"/>
    </row>
    <row r="12" spans="1:2" ht="15.75">
      <c r="A12" s="8" t="s">
        <v>8</v>
      </c>
      <c r="B12" s="8" t="s">
        <v>5</v>
      </c>
    </row>
    <row r="13" spans="1:2" ht="15.75">
      <c r="A13" s="7"/>
      <c r="B13" s="7"/>
    </row>
    <row r="14" spans="1:2" ht="15.75">
      <c r="A14" s="9" t="s">
        <v>6</v>
      </c>
      <c r="B14" s="7"/>
    </row>
    <row r="15" spans="1:2" ht="15.75">
      <c r="A15" s="10"/>
      <c r="B15" s="7"/>
    </row>
    <row r="16" spans="1:2" ht="29.25" customHeight="1">
      <c r="A16" s="46" t="s">
        <v>7</v>
      </c>
      <c r="B16" s="46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  <pageSetUpPr fitToPage="1"/>
  </sheetPr>
  <dimension ref="A1:O22"/>
  <sheetViews>
    <sheetView tabSelected="1" topLeftCell="A8" workbookViewId="0">
      <selection activeCell="B11" sqref="B11:B16"/>
    </sheetView>
  </sheetViews>
  <sheetFormatPr defaultRowHeight="15"/>
  <cols>
    <col min="1" max="1" width="3.5703125" customWidth="1"/>
    <col min="2" max="2" width="26.140625" customWidth="1"/>
    <col min="3" max="4" width="7.42578125" customWidth="1"/>
    <col min="5" max="6" width="7.7109375" customWidth="1"/>
    <col min="7" max="7" width="7.42578125" customWidth="1"/>
    <col min="8" max="8" width="11" customWidth="1"/>
    <col min="9" max="9" width="12.140625" customWidth="1"/>
    <col min="10" max="10" width="11.140625" customWidth="1"/>
    <col min="11" max="11" width="12.5703125" customWidth="1"/>
    <col min="12" max="12" width="13.140625" customWidth="1"/>
    <col min="13" max="13" width="17.42578125" customWidth="1"/>
    <col min="14" max="14" width="17" customWidth="1"/>
  </cols>
  <sheetData>
    <row r="1" spans="1:15" ht="27.75" customHeight="1">
      <c r="A1" s="57" t="s">
        <v>25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</row>
    <row r="2" spans="1:15" ht="49.5" customHeight="1">
      <c r="A2" s="67" t="s">
        <v>20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</row>
    <row r="3" spans="1:15" ht="49.5" customHeight="1">
      <c r="A3" s="58" t="s">
        <v>39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</row>
    <row r="4" spans="1:15" s="20" customFormat="1" ht="22.5" customHeight="1">
      <c r="A4" s="58" t="s">
        <v>34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</row>
    <row r="5" spans="1:15" s="20" customFormat="1" ht="12" customHeight="1">
      <c r="A5" s="69" t="s">
        <v>48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30"/>
      <c r="O5" s="31"/>
    </row>
    <row r="6" spans="1:15" s="20" customFormat="1" ht="15.75" customHeight="1">
      <c r="E6" s="22"/>
      <c r="F6" s="22"/>
      <c r="G6" s="22"/>
      <c r="H6" s="22"/>
      <c r="I6" s="21"/>
      <c r="J6" s="21"/>
      <c r="K6" s="21"/>
      <c r="L6" s="21"/>
      <c r="M6" s="21"/>
      <c r="N6" s="21"/>
    </row>
    <row r="7" spans="1:15" s="20" customFormat="1" ht="15.75" hidden="1" customHeight="1">
      <c r="E7" s="22"/>
      <c r="F7" s="22"/>
      <c r="G7" s="22"/>
      <c r="H7" s="22"/>
      <c r="I7" s="21"/>
      <c r="J7" s="21"/>
      <c r="K7" s="21"/>
      <c r="L7" s="21"/>
      <c r="M7" s="21"/>
      <c r="N7" s="21"/>
    </row>
    <row r="8" spans="1:15" ht="69" customHeight="1">
      <c r="A8" s="59" t="s">
        <v>9</v>
      </c>
      <c r="B8" s="61" t="s">
        <v>14</v>
      </c>
      <c r="C8" s="63" t="s">
        <v>30</v>
      </c>
      <c r="D8" s="64"/>
      <c r="E8" s="64"/>
      <c r="F8" s="64"/>
      <c r="G8" s="64"/>
      <c r="H8" s="65"/>
      <c r="I8" s="61" t="s">
        <v>15</v>
      </c>
      <c r="J8" s="61" t="s">
        <v>16</v>
      </c>
      <c r="K8" s="56" t="s">
        <v>13</v>
      </c>
      <c r="L8" s="56"/>
      <c r="M8" s="56"/>
      <c r="N8" s="12" t="s">
        <v>22</v>
      </c>
      <c r="O8" s="52" t="s">
        <v>36</v>
      </c>
    </row>
    <row r="9" spans="1:15" ht="81.75" customHeight="1">
      <c r="A9" s="60"/>
      <c r="B9" s="62"/>
      <c r="C9" s="17" t="s">
        <v>27</v>
      </c>
      <c r="D9" s="17" t="s">
        <v>28</v>
      </c>
      <c r="E9" s="17" t="s">
        <v>29</v>
      </c>
      <c r="F9" s="17" t="s">
        <v>31</v>
      </c>
      <c r="G9" s="17" t="s">
        <v>32</v>
      </c>
      <c r="H9" s="13"/>
      <c r="I9" s="66"/>
      <c r="J9" s="66"/>
      <c r="K9" s="15" t="s">
        <v>17</v>
      </c>
      <c r="L9" s="16" t="s">
        <v>10</v>
      </c>
      <c r="M9" s="16" t="s">
        <v>19</v>
      </c>
      <c r="N9" s="14"/>
      <c r="O9" s="53"/>
    </row>
    <row r="10" spans="1:15" ht="55.5" customHeight="1">
      <c r="A10" s="25">
        <v>1</v>
      </c>
      <c r="B10" s="25">
        <v>2</v>
      </c>
      <c r="C10" s="25">
        <v>3</v>
      </c>
      <c r="D10" s="25">
        <v>4</v>
      </c>
      <c r="E10" s="25">
        <v>5</v>
      </c>
      <c r="F10" s="25">
        <v>6</v>
      </c>
      <c r="G10" s="25">
        <v>7</v>
      </c>
      <c r="H10" s="25" t="s">
        <v>11</v>
      </c>
      <c r="I10" s="25">
        <v>9</v>
      </c>
      <c r="J10" s="25" t="s">
        <v>33</v>
      </c>
      <c r="K10" s="25" t="s">
        <v>18</v>
      </c>
      <c r="L10" s="25">
        <v>12</v>
      </c>
      <c r="M10" s="25">
        <v>13</v>
      </c>
      <c r="N10" s="25" t="s">
        <v>38</v>
      </c>
      <c r="O10" s="26">
        <v>15</v>
      </c>
    </row>
    <row r="11" spans="1:15" ht="45">
      <c r="A11" s="32">
        <v>1</v>
      </c>
      <c r="B11" s="33" t="s">
        <v>40</v>
      </c>
      <c r="C11" s="34">
        <v>2523</v>
      </c>
      <c r="D11" s="34">
        <v>2750.07</v>
      </c>
      <c r="E11" s="34">
        <v>2926.68</v>
      </c>
      <c r="F11" s="35"/>
      <c r="G11" s="35"/>
      <c r="H11" s="27">
        <f>C11+D11+E11+F11+G11</f>
        <v>8199.75</v>
      </c>
      <c r="I11" s="35">
        <v>2</v>
      </c>
      <c r="J11" s="35">
        <v>3</v>
      </c>
      <c r="K11" s="27">
        <f>AVERAGE(C11:G11)</f>
        <v>2733.25</v>
      </c>
      <c r="L11" s="27">
        <f>STDEV(C11:G11)</f>
        <v>202.36</v>
      </c>
      <c r="M11" s="36">
        <f>L11/K11</f>
        <v>7.3999999999999996E-2</v>
      </c>
      <c r="N11" s="27">
        <f>ROUND(K11*I11,2)</f>
        <v>5466.5</v>
      </c>
      <c r="O11" s="37" t="s">
        <v>37</v>
      </c>
    </row>
    <row r="12" spans="1:15" ht="45">
      <c r="A12" s="32">
        <v>2</v>
      </c>
      <c r="B12" s="33" t="s">
        <v>41</v>
      </c>
      <c r="C12" s="34">
        <v>2663</v>
      </c>
      <c r="D12" s="34">
        <v>2902.67</v>
      </c>
      <c r="E12" s="34">
        <v>3089.08</v>
      </c>
      <c r="F12" s="35"/>
      <c r="G12" s="35"/>
      <c r="H12" s="27">
        <f t="shared" ref="H12:H16" si="0">C12+D12+E12+F12+G12</f>
        <v>8654.75</v>
      </c>
      <c r="I12" s="35">
        <v>2</v>
      </c>
      <c r="J12" s="35">
        <v>3</v>
      </c>
      <c r="K12" s="27">
        <f t="shared" ref="K12:K16" si="1">AVERAGE(C12:G12)</f>
        <v>2884.92</v>
      </c>
      <c r="L12" s="27">
        <f t="shared" ref="L12:L16" si="2">STDEV(C12:G12)</f>
        <v>213.59</v>
      </c>
      <c r="M12" s="36">
        <f t="shared" ref="M12:M16" si="3">L12/K12</f>
        <v>7.3999999999999996E-2</v>
      </c>
      <c r="N12" s="27">
        <f t="shared" ref="N12:N16" si="4">ROUND(K12*I12,2)</f>
        <v>5769.84</v>
      </c>
      <c r="O12" s="37" t="s">
        <v>37</v>
      </c>
    </row>
    <row r="13" spans="1:15" ht="60">
      <c r="A13" s="38">
        <v>3</v>
      </c>
      <c r="B13" s="33" t="s">
        <v>42</v>
      </c>
      <c r="C13" s="39">
        <v>2444</v>
      </c>
      <c r="D13" s="34">
        <v>2663.96</v>
      </c>
      <c r="E13" s="34">
        <v>2835.04</v>
      </c>
      <c r="F13" s="27"/>
      <c r="G13" s="27"/>
      <c r="H13" s="27">
        <f t="shared" si="0"/>
        <v>7943</v>
      </c>
      <c r="I13" s="35">
        <v>6</v>
      </c>
      <c r="J13" s="35">
        <v>3</v>
      </c>
      <c r="K13" s="27">
        <f t="shared" si="1"/>
        <v>2647.67</v>
      </c>
      <c r="L13" s="27">
        <f t="shared" si="2"/>
        <v>196.03</v>
      </c>
      <c r="M13" s="36">
        <f t="shared" si="3"/>
        <v>7.3999999999999996E-2</v>
      </c>
      <c r="N13" s="27">
        <f t="shared" si="4"/>
        <v>15886.02</v>
      </c>
      <c r="O13" s="37" t="s">
        <v>37</v>
      </c>
    </row>
    <row r="14" spans="1:15" ht="45">
      <c r="A14" s="38">
        <v>4</v>
      </c>
      <c r="B14" s="33" t="s">
        <v>43</v>
      </c>
      <c r="C14" s="39">
        <v>2775</v>
      </c>
      <c r="D14" s="34">
        <v>3024.75</v>
      </c>
      <c r="E14" s="34">
        <v>3219</v>
      </c>
      <c r="F14" s="27"/>
      <c r="G14" s="27"/>
      <c r="H14" s="27">
        <f t="shared" si="0"/>
        <v>9018.75</v>
      </c>
      <c r="I14" s="35">
        <v>2</v>
      </c>
      <c r="J14" s="35">
        <v>3</v>
      </c>
      <c r="K14" s="27">
        <f t="shared" si="1"/>
        <v>3006.25</v>
      </c>
      <c r="L14" s="27">
        <f t="shared" si="2"/>
        <v>222.58</v>
      </c>
      <c r="M14" s="36">
        <f t="shared" si="3"/>
        <v>7.3999999999999996E-2</v>
      </c>
      <c r="N14" s="27">
        <f t="shared" si="4"/>
        <v>6012.5</v>
      </c>
      <c r="O14" s="37" t="s">
        <v>37</v>
      </c>
    </row>
    <row r="15" spans="1:15" ht="45">
      <c r="A15" s="38">
        <v>5</v>
      </c>
      <c r="B15" s="33" t="s">
        <v>44</v>
      </c>
      <c r="C15" s="39">
        <v>2929</v>
      </c>
      <c r="D15" s="34">
        <v>3192.61</v>
      </c>
      <c r="E15" s="34">
        <v>3397.64</v>
      </c>
      <c r="F15" s="27"/>
      <c r="G15" s="27"/>
      <c r="H15" s="27">
        <f t="shared" si="0"/>
        <v>9519.25</v>
      </c>
      <c r="I15" s="35">
        <v>2</v>
      </c>
      <c r="J15" s="35">
        <v>3</v>
      </c>
      <c r="K15" s="27">
        <f t="shared" si="1"/>
        <v>3173.08</v>
      </c>
      <c r="L15" s="27">
        <f t="shared" si="2"/>
        <v>234.93</v>
      </c>
      <c r="M15" s="36">
        <f t="shared" si="3"/>
        <v>7.3999999999999996E-2</v>
      </c>
      <c r="N15" s="27">
        <f t="shared" si="4"/>
        <v>6346.16</v>
      </c>
      <c r="O15" s="37" t="s">
        <v>37</v>
      </c>
    </row>
    <row r="16" spans="1:15" ht="60">
      <c r="A16" s="38">
        <v>6</v>
      </c>
      <c r="B16" s="33" t="s">
        <v>45</v>
      </c>
      <c r="C16" s="39">
        <v>2688</v>
      </c>
      <c r="D16" s="34">
        <v>2929.92</v>
      </c>
      <c r="E16" s="34">
        <v>3118.08</v>
      </c>
      <c r="F16" s="27"/>
      <c r="G16" s="27"/>
      <c r="H16" s="27">
        <f t="shared" si="0"/>
        <v>8736</v>
      </c>
      <c r="I16" s="35">
        <v>6</v>
      </c>
      <c r="J16" s="35">
        <v>3</v>
      </c>
      <c r="K16" s="27">
        <f t="shared" si="1"/>
        <v>2912</v>
      </c>
      <c r="L16" s="27">
        <f t="shared" si="2"/>
        <v>215.6</v>
      </c>
      <c r="M16" s="36">
        <f t="shared" si="3"/>
        <v>7.3999999999999996E-2</v>
      </c>
      <c r="N16" s="27">
        <f t="shared" si="4"/>
        <v>17472</v>
      </c>
      <c r="O16" s="37" t="s">
        <v>37</v>
      </c>
    </row>
    <row r="17" spans="1:15" ht="9.75" customHeight="1">
      <c r="A17" s="40"/>
      <c r="B17" s="41"/>
      <c r="C17" s="40"/>
      <c r="D17" s="40"/>
      <c r="E17" s="40"/>
      <c r="F17" s="40"/>
      <c r="G17" s="40"/>
      <c r="H17" s="29"/>
      <c r="I17" s="40"/>
      <c r="J17" s="40"/>
      <c r="K17" s="29"/>
      <c r="L17" s="29"/>
      <c r="M17" s="42"/>
      <c r="N17" s="29"/>
      <c r="O17" s="43"/>
    </row>
    <row r="18" spans="1:15" ht="15.75" customHeight="1">
      <c r="A18" s="54" t="s">
        <v>21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28"/>
      <c r="N18" s="44">
        <f>SUM(N11:N17)</f>
        <v>56953.02</v>
      </c>
      <c r="O18" s="45"/>
    </row>
    <row r="19" spans="1:15">
      <c r="A19" s="1"/>
      <c r="B19" s="1"/>
      <c r="C19" s="1"/>
      <c r="D19" s="1"/>
      <c r="E19" s="1"/>
      <c r="F19" s="1"/>
      <c r="G19" s="1"/>
      <c r="H19" s="1"/>
      <c r="I19" s="1"/>
      <c r="J19" s="1"/>
      <c r="K19" s="11"/>
      <c r="L19" s="1"/>
      <c r="M19" s="1"/>
      <c r="N19" s="11"/>
    </row>
    <row r="20" spans="1:15" ht="15.75">
      <c r="A20" s="19"/>
      <c r="B20" s="18" t="s">
        <v>46</v>
      </c>
      <c r="C20" s="18"/>
      <c r="D20" s="18"/>
      <c r="E20" s="18"/>
      <c r="F20" s="18"/>
      <c r="G20" s="18"/>
      <c r="H20" s="18"/>
      <c r="I20" s="18" t="s">
        <v>35</v>
      </c>
      <c r="J20" s="18"/>
      <c r="K20" s="19"/>
      <c r="L20" s="23">
        <v>46206</v>
      </c>
      <c r="M20" s="19"/>
    </row>
    <row r="22" spans="1:15">
      <c r="B22" s="24" t="s">
        <v>47</v>
      </c>
    </row>
  </sheetData>
  <mergeCells count="13">
    <mergeCell ref="O8:O9"/>
    <mergeCell ref="A18:L18"/>
    <mergeCell ref="K8:M8"/>
    <mergeCell ref="A1:N1"/>
    <mergeCell ref="A3:N3"/>
    <mergeCell ref="A4:N4"/>
    <mergeCell ref="A8:A9"/>
    <mergeCell ref="B8:B9"/>
    <mergeCell ref="C8:H8"/>
    <mergeCell ref="I8:I9"/>
    <mergeCell ref="J8:J9"/>
    <mergeCell ref="A2:N2"/>
    <mergeCell ref="A5:M5"/>
  </mergeCells>
  <pageMargins left="0.39370078740157483" right="0.39370078740157483" top="0.33" bottom="0.59055118110236227" header="0" footer="0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НМЦК-п.3.7.1</vt:lpstr>
      <vt:lpstr>НМЦК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Я</cp:lastModifiedBy>
  <cp:lastPrinted>2026-07-06T12:35:21Z</cp:lastPrinted>
  <dcterms:created xsi:type="dcterms:W3CDTF">2011-08-15T06:57:36Z</dcterms:created>
  <dcterms:modified xsi:type="dcterms:W3CDTF">2026-07-09T12:38:35Z</dcterms:modified>
</cp:coreProperties>
</file>