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Лист1!$A$1:$N$13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<sst xmlns="http://schemas.openxmlformats.org/spreadsheetml/2006/main" count="28" uniqueCount="26">
  <si>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</si>
  <si>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</si>
  <si>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</si>
  <si>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</si>
  <si>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</si>
  <si>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</si>
  <si>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</si>
  <si>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</si>
  <si>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558 от 07.07.2026г.)</t>
  </si>
  <si>
    <t xml:space="preserve">КП 2 (вход. № 559,571 от 07.07.2026г.)</t>
  </si>
  <si>
    <t xml:space="preserve">КП 3 (вход. № 560,572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</si>
  <si>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</si>
  <si>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</si>
  <si>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</si>
  <si>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</si>
  <si>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</si>
  <si>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</si>
  <si>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</si>
  <si>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Борная кислота</t>
  </si>
  <si>
    <t xml:space="preserve">упак.</t>
  </si>
  <si>
    <t xml:space="preserve">Парафин жидкий</t>
  </si>
  <si>
    <t xml:space="preserve">Дифенгидрамин+Мяты перечной листьев масло+Пустырника травы настойка+Этилбромизовалерианат</t>
  </si>
  <si>
    <t xml:space="preserve">В результате проведённого расчёта Н(М)ЦК контракта составила: 9 918 рублей 70 копеек</t>
  </si>
  <si>
    <t xml:space="preserve">Девять тысяч девятьсот восемнадцать рублей 70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</si>
  <si>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</si>
  <si>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произвёл:________________________________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</si>
</sst>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1203840</xdr:colOff>
      <xdr:row>2</xdr:row>
      <xdr:rowOff>1917000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16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810720</xdr:colOff>
      <xdr:row>2</xdr:row>
      <xdr:rowOff>1164600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20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864720</xdr:colOff>
      <xdr:row>2</xdr:row>
      <xdr:rowOff>1031400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49960" cy="430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5</v>
      </c>
      <c r="E4" s="15" t="n">
        <v>29.26</v>
      </c>
      <c r="F4" s="15" t="n">
        <v>46.2</v>
      </c>
      <c r="G4" s="15" t="n">
        <v>29.79</v>
      </c>
      <c r="H4" s="16" t="n">
        <f aca="false">AVERAGEA(E4:G4)</f>
        <v>35.0833333333333</v>
      </c>
      <c r="I4" s="17" t="n">
        <f aca="false">SQRT(((SUM((POWER(G4-H4,2)),(POWER(F4-H4,2)),(POWER(E4-H4,2)))/(COLUMNS(E4:G4)-1))))</f>
        <v>9.63096222260961</v>
      </c>
      <c r="J4" s="18" t="n">
        <f aca="false">ROUND(I4/H4*100,2)</f>
        <v>27.45</v>
      </c>
      <c r="K4" s="19" t="n">
        <f aca="false">D4*H4</f>
        <v>175.416666666667</v>
      </c>
      <c r="L4" s="19" t="n">
        <f aca="false">E4</f>
        <v>29.26</v>
      </c>
      <c r="M4" s="19" t="n">
        <f aca="false">L4</f>
        <v>29.26</v>
      </c>
      <c r="N4" s="19" t="n">
        <f aca="false">M4*D4</f>
        <v>146.3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175</v>
      </c>
      <c r="E5" s="15" t="n">
        <v>51.81</v>
      </c>
      <c r="F5" s="15" t="n">
        <v>85</v>
      </c>
      <c r="G5" s="15" t="n">
        <v>85</v>
      </c>
      <c r="H5" s="16" t="n">
        <f aca="false">AVERAGEA(E5:G5)</f>
        <v>73.9366666666667</v>
      </c>
      <c r="I5" s="17" t="n">
        <f aca="false">SQRT(((SUM((POWER(G5-H5,2)),(POWER(F5-H5,2)),(POWER(E5-H5,2)))/(COLUMNS(E5:G5)-1))))</f>
        <v>19.1622554344037</v>
      </c>
      <c r="J5" s="18" t="n">
        <f aca="false">ROUND(I5/H5*100,2)</f>
        <v>25.92</v>
      </c>
      <c r="K5" s="19" t="n">
        <f aca="false">D5*H5</f>
        <v>12938.9166666667</v>
      </c>
      <c r="L5" s="19" t="n">
        <f aca="false">E5</f>
        <v>51.81</v>
      </c>
      <c r="M5" s="19" t="n">
        <f aca="false">L5</f>
        <v>51.81</v>
      </c>
      <c r="N5" s="19" t="n">
        <f aca="false">M5*D5</f>
        <v>9066.75</v>
      </c>
    </row>
    <row r="6" s="20" customFormat="true" ht="36.75" hidden="false" customHeight="true" outlineLevel="0" collapsed="false">
      <c r="A6" s="11" t="n">
        <v>3</v>
      </c>
      <c r="B6" s="12" t="s">
        <v>21</v>
      </c>
      <c r="C6" s="13" t="s">
        <v>19</v>
      </c>
      <c r="D6" s="14" t="n">
        <v>5</v>
      </c>
      <c r="E6" s="15" t="n">
        <v>141.13</v>
      </c>
      <c r="F6" s="15" t="n">
        <v>160</v>
      </c>
      <c r="G6" s="15" t="n">
        <v>160</v>
      </c>
      <c r="H6" s="16" t="n">
        <f aca="false">AVERAGEA(E6:G6)</f>
        <v>153.71</v>
      </c>
      <c r="I6" s="17" t="n">
        <f aca="false">SQRT(((SUM((POWER(G6-H6,2)),(POWER(F6-H6,2)),(POWER(E6-H6,2)))/(COLUMNS(E6:G6)-1))))</f>
        <v>10.8945995796082</v>
      </c>
      <c r="J6" s="18" t="n">
        <f aca="false">ROUND(I6/H6*100,2)</f>
        <v>7.09</v>
      </c>
      <c r="K6" s="19" t="n">
        <f aca="false">D6*H6</f>
        <v>768.55</v>
      </c>
      <c r="L6" s="19" t="n">
        <f aca="false">E6</f>
        <v>141.13</v>
      </c>
      <c r="M6" s="19" t="n">
        <f aca="false">L6</f>
        <v>141.13</v>
      </c>
      <c r="N6" s="19" t="n">
        <f aca="false">M6*D6</f>
        <v>705.65</v>
      </c>
    </row>
    <row r="7" customFormat="false" ht="15" hidden="false" customHeight="false" outlineLevel="0" collapsed="false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19" t="n">
        <f aca="false">SUM(N4:N6)</f>
        <v>9918.7</v>
      </c>
    </row>
    <row r="8" customFormat="false" ht="15" hidden="false" customHeight="false" outlineLevel="0" collapsed="false">
      <c r="A8" s="22" t="s">
        <v>22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customFormat="false" ht="15" hidden="false" customHeight="false" outlineLevel="0" collapsed="false">
      <c r="A9" s="23" t="s">
        <v>23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customFormat="false" ht="15" hidden="false" customHeight="false" outlineLevel="0" collapsed="false">
      <c r="C10" s="24"/>
      <c r="D10" s="25"/>
      <c r="E10" s="25"/>
      <c r="F10" s="26"/>
      <c r="G10" s="24"/>
      <c r="H10" s="24"/>
      <c r="I10" s="24"/>
      <c r="J10" s="24"/>
      <c r="K10" s="24"/>
      <c r="L10" s="24"/>
      <c r="M10" s="24"/>
      <c r="N10" s="27"/>
    </row>
    <row r="11" customFormat="false" ht="169.4" hidden="false" customHeight="true" outlineLevel="0" collapsed="false">
      <c r="A11" s="28" t="s">
        <v>24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customFormat="false" ht="15" hidden="false" customHeight="false" outlineLevel="0" collapsed="false">
      <c r="A12" s="29" t="s">
        <v>25</v>
      </c>
      <c r="B12" s="29"/>
    </row>
    <row r="13" customFormat="false" ht="15" hidden="false" customHeight="false" outlineLevel="0" collapsed="false">
      <c r="A13" s="30"/>
      <c r="B13" s="30"/>
    </row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7:M7"/>
    <mergeCell ref="A8:N8"/>
    <mergeCell ref="A9:N9"/>
    <mergeCell ref="D10:E10"/>
    <mergeCell ref="A11:N11"/>
    <mergeCell ref="A12:B12"/>
    <mergeCell ref="A13:B13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322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2026-07-08T15:08:34Z</cp:lastPrinted>
  <dcterms:modified xsi:type="dcterms:W3CDTF">2026-07-08T15:08:28Z</dcterms:modified>
  <cp:revision>50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