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filterPrivacy="1" defaultThemeVersion="124226"/>
  <xr:revisionPtr revIDLastSave="0" documentId="13_ncr:1_{13D32833-B41B-4875-B890-B31F5208B0B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8" i="1" l="1"/>
  <c r="K7" i="1"/>
  <c r="K6" i="1"/>
  <c r="F8" i="1" l="1"/>
  <c r="H8" i="1" s="1"/>
  <c r="G8" i="1" s="1"/>
  <c r="F7" i="1"/>
  <c r="H7" i="1" s="1"/>
  <c r="G7" i="1" s="1"/>
  <c r="F6" i="1" l="1"/>
  <c r="K9" i="1" l="1"/>
  <c r="H6" i="1"/>
  <c r="G6" i="1" s="1"/>
</calcChain>
</file>

<file path=xl/sharedStrings.xml><?xml version="1.0" encoding="utf-8"?>
<sst xmlns="http://schemas.openxmlformats.org/spreadsheetml/2006/main" count="24" uniqueCount="22">
  <si>
    <t>№ п/п</t>
  </si>
  <si>
    <t>Средняя цена, руб &lt;ц&gt;</t>
  </si>
  <si>
    <t>Коэффициент вариации V</t>
  </si>
  <si>
    <t>Среднее квадратичное отклонение σ</t>
  </si>
  <si>
    <t>Сумма, руб</t>
  </si>
  <si>
    <t>Итого</t>
  </si>
  <si>
    <t>Расчет начальной максимальной цены контракта</t>
  </si>
  <si>
    <t>Контрактный управляющий                                             Фуркова О.Б.</t>
  </si>
  <si>
    <t>В соответствии с п.3.20 методических рекомендаций в целях определения однородности совокупности значений выявленных цен, используемых в расчете НМЦК в соответствии с настоящим разделом, рекомендуется определять коэффициент вариации. Коэффициент вариации цены определяется по следующей формуле:
 ,
где:
V - коэффициент вариации;
  - 
i - номер источника ценовой информации; среднее квадратичное отклонение;
  - цена единицы товара, работы, услуги, указанная в источнике с номером i;
&lt;ц&gt; - средняя арифметическая величина цены единицы товара, работы, услуги;
n - количество значений, используемых в расчете.
В соответствии с п.3.21 методических рекомендаций НМЦК методом сопоставимых рыночных цен (анализа рынка) определяется по формуле:
 ,
где:
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 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</t>
  </si>
  <si>
    <r>
      <t>Поставщик № 1, руб (ц</t>
    </r>
    <r>
      <rPr>
        <vertAlign val="subscript"/>
        <sz val="12"/>
        <color theme="1"/>
        <rFont val="Times New Roman"/>
        <family val="1"/>
        <charset val="204"/>
      </rPr>
      <t>1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</si>
  <si>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№2, руб (ц</t>
    </r>
    <r>
      <rPr>
        <vertAlign val="subscript"/>
        <sz val="12"/>
        <color theme="1"/>
        <rFont val="Times New Roman"/>
        <family val="1"/>
        <charset val="204"/>
      </rPr>
      <t>2</t>
    </r>
    <r>
      <rPr>
        <sz val="12"/>
        <color theme="1"/>
        <rFont val="Times New Roman"/>
        <family val="1"/>
        <charset val="204"/>
      </rPr>
      <t>) (Цена за 1 мес)</t>
    </r>
  </si>
  <si>
    <r>
      <t>Поставщик №3, руб (ц</t>
    </r>
    <r>
      <rPr>
        <vertAlign val="subscript"/>
        <sz val="12"/>
        <color theme="1"/>
        <rFont val="Times New Roman"/>
        <family val="1"/>
        <charset val="204"/>
      </rPr>
      <t>3</t>
    </r>
    <r>
      <rPr>
        <sz val="12"/>
        <color theme="1"/>
        <rFont val="Times New Roman"/>
        <family val="1"/>
        <charset val="204"/>
      </rPr>
      <t>) (Цена за 1 мес.)</t>
    </r>
  </si>
  <si>
    <t>Наименование ТРУ</t>
  </si>
  <si>
    <t>Количество</t>
  </si>
  <si>
    <t>единица измерения</t>
  </si>
  <si>
    <t>шт</t>
  </si>
  <si>
    <t xml:space="preserve">Начальная (максимальная) цена контракта сформирована Госзаказчиком методом сопоставимых рыночных цен (анализа рынка)  на основании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  с единственным поставщиком (подрядчиком, исполнителем)» с учётом расходов на перевозку до места назначения, погрузку-разгрузку, сборку, страхование, уплату таможенных пошлин, налогов и других обязательных платежей, в том числе НДС. 
Для определения цены контракта проведен мониторинг на рынка цен в интернете. </t>
  </si>
  <si>
    <t>Поставщик №1, №2, №3- скриншот с экрана (см обоснование цены резьба, сгон)</t>
  </si>
  <si>
    <t>Резьба стальная удлиненная ДУ 25</t>
  </si>
  <si>
    <t xml:space="preserve">	
Резьба стальная удлиненная ДУ 40</t>
  </si>
  <si>
    <t>Сгон разъемный угловой (американка) ДУ 25</t>
  </si>
  <si>
    <t>Итого НМКЦ по минимальной цене составляет 1106 (Одна тысяча сто шесть) рублей 55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</si>
</sst>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5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vertAlign val="subscript"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164" fontId="3" fillId="0" borderId="5" xfId="0" applyNumberFormat="1" applyFont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0" xfId="0" applyFont="1"/>
    <xf numFmtId="4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/>
    <xf numFmtId="0" fontId="1" fillId="0" borderId="1" xfId="0" applyFont="1" applyBorder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6"/>
  <sheetViews>
    <sheetView tabSelected="1" zoomScaleNormal="100" workbookViewId="0">
      <selection activeCell="A10" sqref="A10:K10"/>
    </sheetView>
  </sheetViews>
  <sheetFormatPr defaultColWidth="8.85546875" defaultRowHeight="15.75" x14ac:dyDescent="0.25"/>
  <cols>
    <col min="1" max="1" width="3.7109375" style="11" customWidth="1"/>
    <col min="2" max="2" width="31" style="11" customWidth="1"/>
    <col min="3" max="3" width="15.7109375" style="11" customWidth="1"/>
    <col min="4" max="4" width="15.42578125" style="11" customWidth="1"/>
    <col min="5" max="5" width="16.7109375" style="11" customWidth="1"/>
    <col min="6" max="6" width="14.140625" style="11" customWidth="1"/>
    <col min="7" max="7" width="14" style="11" customWidth="1"/>
    <col min="8" max="8" width="14.7109375" style="11" customWidth="1"/>
    <col min="9" max="10" width="9.28515625" style="11" customWidth="1"/>
    <col min="11" max="11" width="13.85546875" style="11" customWidth="1"/>
    <col min="12" max="16384" width="8.85546875" style="11"/>
  </cols>
  <sheetData>
    <row r="2" spans="1:11" x14ac:dyDescent="0.25">
      <c r="A2" s="19" t="s">
        <v>6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ht="130.9" customHeight="1" x14ac:dyDescent="0.25">
      <c r="A3" s="22" t="s">
        <v>16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1" ht="30.75" customHeight="1" thickBot="1" x14ac:dyDescent="0.3">
      <c r="A4" s="20" t="s">
        <v>17</v>
      </c>
      <c r="B4" s="21"/>
      <c r="C4" s="21"/>
      <c r="D4" s="21"/>
      <c r="E4" s="21"/>
      <c r="F4" s="21"/>
      <c r="G4" s="21"/>
      <c r="H4" s="21"/>
      <c r="I4" s="21"/>
      <c r="J4" s="21"/>
      <c r="K4" s="21"/>
    </row>
    <row r="5" spans="1:11" ht="66" x14ac:dyDescent="0.25">
      <c r="A5" s="1" t="s">
        <v>0</v>
      </c>
      <c r="B5" s="2" t="s">
        <v>12</v>
      </c>
      <c r="C5" s="2" t="s">
        <v>9</v>
      </c>
      <c r="D5" s="2" t="s">
        <v>10</v>
      </c>
      <c r="E5" s="2" t="s">
        <v>11</v>
      </c>
      <c r="F5" s="3" t="s">
        <v>1</v>
      </c>
      <c r="G5" s="3" t="s">
        <v>2</v>
      </c>
      <c r="H5" s="6" t="s">
        <v>3</v>
      </c>
      <c r="I5" s="8" t="s">
        <v>13</v>
      </c>
      <c r="J5" s="8" t="s">
        <v>14</v>
      </c>
      <c r="K5" s="8" t="s">
        <v>4</v>
      </c>
    </row>
    <row r="6" spans="1:11" ht="37.9" customHeight="1" x14ac:dyDescent="0.25">
      <c r="A6" s="4">
        <v>1</v>
      </c>
      <c r="B6" s="4" t="s">
        <v>18</v>
      </c>
      <c r="C6" s="5">
        <v>64.680000000000007</v>
      </c>
      <c r="D6" s="5">
        <v>68.930000000000007</v>
      </c>
      <c r="E6" s="5">
        <v>49</v>
      </c>
      <c r="F6" s="5">
        <f>ROUND((C6+D6+E6)/3,2)</f>
        <v>60.87</v>
      </c>
      <c r="G6" s="9">
        <f>H6/F6*100</f>
        <v>17.245049274815191</v>
      </c>
      <c r="H6" s="7">
        <f>SQRT(((C6-F6)*(C6-F6)+(D6-F6)*(D6-F6)+(E6-F6)*(E6-F6))/2)</f>
        <v>10.497061493580006</v>
      </c>
      <c r="I6" s="10">
        <v>2</v>
      </c>
      <c r="J6" s="10" t="s">
        <v>15</v>
      </c>
      <c r="K6" s="13">
        <f>F6*I6</f>
        <v>121.74</v>
      </c>
    </row>
    <row r="7" spans="1:11" ht="33.6" customHeight="1" x14ac:dyDescent="0.25">
      <c r="A7" s="4">
        <v>2</v>
      </c>
      <c r="B7" s="4" t="s">
        <v>19</v>
      </c>
      <c r="C7" s="5">
        <v>97</v>
      </c>
      <c r="D7" s="5">
        <v>82.8</v>
      </c>
      <c r="E7" s="5">
        <v>114.86</v>
      </c>
      <c r="F7" s="5">
        <f t="shared" ref="F7:F8" si="0">ROUND((C7+D7+E7)/3,2)</f>
        <v>98.22</v>
      </c>
      <c r="G7" s="9">
        <f t="shared" ref="G7:G8" si="1">H7/F7*100</f>
        <v>16.355916672265696</v>
      </c>
      <c r="H7" s="7">
        <f t="shared" ref="H7:H8" si="2">SQRT(((C7-F7)*(C7-F7)+(D7-F7)*(D7-F7)+(E7-F7)*(E7-F7))/2)</f>
        <v>16.064781355499367</v>
      </c>
      <c r="I7" s="10">
        <v>4</v>
      </c>
      <c r="J7" s="10" t="s">
        <v>15</v>
      </c>
      <c r="K7" s="13">
        <f>F7*I7</f>
        <v>392.88</v>
      </c>
    </row>
    <row r="8" spans="1:11" ht="36" customHeight="1" x14ac:dyDescent="0.25">
      <c r="A8" s="4">
        <v>3</v>
      </c>
      <c r="B8" s="4" t="s">
        <v>20</v>
      </c>
      <c r="C8" s="5">
        <v>620.66</v>
      </c>
      <c r="D8" s="5">
        <v>569.13</v>
      </c>
      <c r="E8" s="5">
        <v>586</v>
      </c>
      <c r="F8" s="5">
        <f t="shared" si="0"/>
        <v>591.92999999999995</v>
      </c>
      <c r="G8" s="9">
        <f t="shared" si="1"/>
        <v>4.4383334373579153</v>
      </c>
      <c r="H8" s="7">
        <f t="shared" si="2"/>
        <v>26.271827115752707</v>
      </c>
      <c r="I8" s="10">
        <v>1</v>
      </c>
      <c r="J8" s="10" t="s">
        <v>15</v>
      </c>
      <c r="K8" s="13">
        <f>F8*I8</f>
        <v>591.92999999999995</v>
      </c>
    </row>
    <row r="9" spans="1:11" x14ac:dyDescent="0.25">
      <c r="A9" s="18" t="s">
        <v>5</v>
      </c>
      <c r="B9" s="18"/>
      <c r="C9" s="18"/>
      <c r="D9" s="18"/>
      <c r="E9" s="18"/>
      <c r="F9" s="18"/>
      <c r="G9" s="18"/>
      <c r="H9" s="18"/>
      <c r="I9" s="18"/>
      <c r="J9" s="15"/>
      <c r="K9" s="14">
        <f>SUM(K6:K8)</f>
        <v>1106.55</v>
      </c>
    </row>
    <row r="10" spans="1:11" ht="308.45" customHeight="1" x14ac:dyDescent="0.25">
      <c r="A10" s="16" t="s">
        <v>8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</row>
    <row r="12" spans="1:11" x14ac:dyDescent="0.25">
      <c r="A12" s="12" t="s">
        <v>21</v>
      </c>
    </row>
    <row r="16" spans="1:11" ht="30" customHeight="1" x14ac:dyDescent="0.25">
      <c r="A16" s="11" t="s">
        <v>7</v>
      </c>
    </row>
  </sheetData>
  <mergeCells count="5">
    <mergeCell ref="A10:K10"/>
    <mergeCell ref="A9:I9"/>
    <mergeCell ref="A2:K2"/>
    <mergeCell ref="A4:K4"/>
    <mergeCell ref="A3:K3"/>
  </mergeCells>
  <pageMargins left="0.70866141732283472" right="0.70866141732283472" top="0.74803149606299213" bottom="0.74803149606299213" header="0.31496062992125984" footer="0.31496062992125984"/>
  <pageSetup paperSize="9" scale="77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2026-07-13T07:38:33Z</dcterms:modified>
</cp:coreProperties>
</file>