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rodionova\Downloads\"/>
    </mc:Choice>
  </mc:AlternateContent>
  <xr:revisionPtr revIDLastSave="0" documentId="13_ncr:1_{BFF2A15C-D7A9-4AD9-B983-0E0BA11A3D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Расчет общий" sheetId="9" r:id="rId1"/>
  </sheets>
  <definedNames>
    <definedName name="_xlnm._FilterDatabase" localSheetId="0" hidden="1">'Расчет общий'!$A$2:$Q$42</definedName>
    <definedName name="_xlnm.Print_Area" localSheetId="0">'Расчет общий'!$A$1:$Q$18</definedName>
  </definedNames>
  <calcPr calcId="191029" fullPrecision="0"/>
</workbook>
</file>

<file path=xl/calcChain.xml><?xml version="1.0" encoding="utf-8"?>
<calcChain xmlns="http://schemas.openxmlformats.org/spreadsheetml/2006/main">
  <c r="Q10" i="9" l="1"/>
  <c r="Q12" i="9" l="1"/>
  <c r="Q9" i="9"/>
  <c r="Q8" i="9"/>
  <c r="L10" i="9"/>
  <c r="M10" i="9" s="1"/>
  <c r="J10" i="9"/>
  <c r="K10" i="9" s="1"/>
  <c r="G10" i="9"/>
  <c r="L9" i="9"/>
  <c r="J9" i="9"/>
  <c r="K9" i="9" s="1"/>
  <c r="G9" i="9"/>
  <c r="M9" i="9" l="1"/>
  <c r="L8" i="9" l="1"/>
  <c r="J8" i="9"/>
  <c r="K8" i="9" s="1"/>
  <c r="G8" i="9"/>
  <c r="M8" i="9" l="1"/>
  <c r="N11" i="9" l="1"/>
  <c r="Q11" i="9" s="1"/>
  <c r="L11" i="9"/>
  <c r="J11" i="9"/>
  <c r="K11" i="9" s="1"/>
  <c r="G11" i="9"/>
  <c r="M11" i="9" l="1"/>
</calcChain>
</file>

<file path=xl/sharedStrings.xml><?xml version="1.0" encoding="utf-8"?>
<sst xmlns="http://schemas.openxmlformats.org/spreadsheetml/2006/main" count="39" uniqueCount="31">
  <si>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</si>
  <si>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</si>
  <si>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</si>
  <si>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</si>
  <si>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</si>
  <si>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</si>
  <si>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</si>
  <si>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</si>
  <si>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</si>
  <si>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</si>
  <si>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</si>
  <si>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</si>
  <si>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Сумма из столбца J (только с двумя цифрами после запятой)</t>
  </si>
  <si>
    <t>Определение и обоснование НМЦК методом сопоставимых рыночных цен (анализа рынка)</t>
  </si>
  <si>
    <t>Ответы на запрос получены от 3 поставщиков. Для определения и обоснования НМЦК в расчетах использованы три цены товара.</t>
  </si>
  <si>
    <t>ИЦИ №1</t>
  </si>
  <si>
    <t>ИЦИ №2</t>
  </si>
  <si>
    <t>ИЦИ №3</t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</si>
  <si>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</si>
  <si>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11"/>
        <rFont val="Times New Roman"/>
        <family val="1"/>
        <charset val="204"/>
      </rPr>
      <t>(не должен превышать 33%)</t>
    </r>
  </si>
  <si>
    <t>Минимальное значение, руб.</t>
  </si>
  <si>
    <t>-</t>
  </si>
  <si>
    <t>15=12*7</t>
  </si>
  <si>
    <t>предельная цена</t>
  </si>
  <si>
    <t>Средняя цена из Реестра товаров*, включая НДС, руб. по состоянию на I кв. 2026</t>
  </si>
  <si>
    <t>В целях соблюдения статьи 34 Бюджетного кодекса, Заказчиком принято решение при расчете НМЦК использовать минимальное ценовое предложение.</t>
  </si>
  <si>
    <t xml:space="preserve">Формирование основ эмоционального интеллекта у детей дошкольного возраста
 </t>
  </si>
  <si>
    <t>Цифровизация образовательного процесса в ДОУ: использование нейросетевых моделей для подготовки к занятиям</t>
  </si>
  <si>
    <t xml:space="preserve">Формирование основ инженерного мышления у детей дошкольного возраста
 </t>
  </si>
  <si>
    <t>чел</t>
  </si>
  <si>
    <t>Определение начальной (максимальной) цены контракта осуществлено Заказчиком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Методом расчета начальной (максимальной) цены контракта является: метод сопоставимых рыночных цен (анализа рынк.).
Заказчиком были направлены 5 запросов коммерческих предложений для определения начальной (максимальной) цены контракта и получены три коммерческих предложения.
При осуществлении закупок товаров, работ, услуг для обеспечения государственных и муниципальных нужд приоритетным является достижение максимальной эффективности использования бюджетных средств (ст. 28 Бюджетного кодекса РФ). Этот принцип означает, что участники бюджетного процесса должны исходить из необходимости достижения заданных результатов с использованием наименьшего объема средств (экономности) или наилучшего результата с использованием определенного бюджетом объема средств (результативности). Выбор минимального коммерческого предложения позволяет достичь экономности - достижения заданных результатов с использованием наименьшего объема бюджетных средств
Коэффициент вариации цен (%) не превышает 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</si>
</sst>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10" fontId="4" fillId="0" borderId="3" xfId="0" applyNumberFormat="1" applyFont="1" applyBorder="1" applyAlignment="1">
      <alignment horizontal="left" vertical="top" wrapText="1"/>
    </xf>
    <xf numFmtId="4" fontId="12" fillId="0" borderId="5" xfId="0" applyNumberFormat="1" applyFont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10" fillId="0" borderId="0" xfId="0" applyFont="1"/>
    <xf numFmtId="165" fontId="8" fillId="0" borderId="0" xfId="0" applyNumberFormat="1" applyFont="1"/>
    <xf numFmtId="166" fontId="8" fillId="0" borderId="0" xfId="0" applyNumberFormat="1" applyFont="1"/>
    <xf numFmtId="167" fontId="8" fillId="0" borderId="0" xfId="0" applyNumberFormat="1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center" vertical="top" wrapText="1"/>
    </xf>
    <xf numFmtId="10" fontId="4" fillId="0" borderId="5" xfId="0" applyNumberFormat="1" applyFont="1" applyBorder="1" applyAlignment="1">
      <alignment horizontal="left"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4" fillId="0" borderId="9" xfId="0" applyFont="1" applyBorder="1" applyAlignment="1">
      <alignment horizontal="left" wrapText="1"/>
    </xf>
    <xf numFmtId="0" fontId="16" fillId="0" borderId="9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6" fillId="0" borderId="1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554355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523875</xdr:rowOff>
    </xdr:from>
    <xdr:to>
      <xdr:col>11</xdr:col>
      <xdr:colOff>859155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771525</xdr:rowOff>
    </xdr:from>
    <xdr:to>
      <xdr:col>12</xdr:col>
      <xdr:colOff>701040</xdr:colOff>
      <xdr:row>5</xdr:row>
      <xdr:rowOff>1102895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228600</xdr:rowOff>
    </xdr:from>
    <xdr:to>
      <xdr:col>9</xdr:col>
      <xdr:colOff>516255</xdr:colOff>
      <xdr:row>6</xdr:row>
      <xdr:rowOff>438150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Q40"/>
  <sheetViews>
    <sheetView tabSelected="1" view="pageBreakPreview" zoomScale="95" zoomScaleNormal="95" zoomScaleSheetLayoutView="95" workbookViewId="0">
      <selection activeCell="F9" sqref="F9"/>
    </sheetView>
  </sheetViews>
  <sheetFormatPr defaultRowHeight="14.4" x14ac:dyDescent="0.3"/>
  <cols>
    <col min="1" max="1" width="3.5546875" customWidth="1"/>
    <col min="2" max="2" width="37.5546875" customWidth="1"/>
    <col min="3" max="3" width="8.33203125" customWidth="1"/>
    <col min="4" max="4" width="11.44140625" customWidth="1"/>
    <col min="5" max="5" width="14" customWidth="1"/>
    <col min="6" max="6" width="10.6640625" customWidth="1"/>
    <col min="7" max="7" width="13.109375" customWidth="1"/>
    <col min="8" max="8" width="9.109375" customWidth="1"/>
    <col min="9" max="9" width="8.88671875" customWidth="1"/>
    <col min="10" max="10" width="10.5546875" customWidth="1"/>
    <col min="11" max="12" width="13.109375" customWidth="1"/>
    <col min="13" max="16" width="11.33203125" customWidth="1"/>
    <col min="17" max="17" width="14.109375" style="8" customWidth="1"/>
  </cols>
  <sheetData>
    <row r="2" spans="1:17" ht="36" customHeight="1" x14ac:dyDescent="0.3">
      <c r="A2" s="41" t="s">
        <v>13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ht="127.2" customHeight="1" x14ac:dyDescent="0.3">
      <c r="A3" s="45" t="s">
        <v>30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17" ht="42.75" customHeight="1" x14ac:dyDescent="0.3">
      <c r="A4" s="52" t="s">
        <v>14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2"/>
      <c r="O4" s="32"/>
      <c r="P4" s="32"/>
      <c r="Q4" s="10"/>
    </row>
    <row r="5" spans="1:17" s="9" customFormat="1" ht="43.5" customHeight="1" x14ac:dyDescent="0.3">
      <c r="A5" s="54" t="s">
        <v>0</v>
      </c>
      <c r="B5" s="44" t="s">
        <v>3</v>
      </c>
      <c r="C5" s="11"/>
      <c r="D5" s="44" t="s">
        <v>6</v>
      </c>
      <c r="E5" s="44"/>
      <c r="F5" s="44"/>
      <c r="G5" s="44"/>
      <c r="H5" s="44" t="s">
        <v>4</v>
      </c>
      <c r="I5" s="44" t="s">
        <v>18</v>
      </c>
      <c r="J5" s="56" t="s">
        <v>2</v>
      </c>
      <c r="K5" s="57"/>
      <c r="L5" s="57"/>
      <c r="M5" s="57"/>
      <c r="N5" s="58"/>
      <c r="O5" s="49" t="s">
        <v>23</v>
      </c>
      <c r="P5" s="47" t="s">
        <v>24</v>
      </c>
      <c r="Q5" s="42" t="s">
        <v>7</v>
      </c>
    </row>
    <row r="6" spans="1:17" s="9" customFormat="1" ht="109.5" customHeight="1" x14ac:dyDescent="0.3">
      <c r="A6" s="54"/>
      <c r="B6" s="44"/>
      <c r="C6" s="11"/>
      <c r="D6" s="12" t="s">
        <v>15</v>
      </c>
      <c r="E6" s="12" t="s">
        <v>16</v>
      </c>
      <c r="F6" s="12" t="s">
        <v>17</v>
      </c>
      <c r="G6" s="13"/>
      <c r="H6" s="44"/>
      <c r="I6" s="44"/>
      <c r="J6" s="35" t="s">
        <v>5</v>
      </c>
      <c r="K6" s="35" t="s">
        <v>12</v>
      </c>
      <c r="L6" s="36" t="s">
        <v>1</v>
      </c>
      <c r="M6" s="37" t="s">
        <v>19</v>
      </c>
      <c r="N6" s="33" t="s">
        <v>20</v>
      </c>
      <c r="O6" s="50"/>
      <c r="P6" s="48"/>
      <c r="Q6" s="43"/>
    </row>
    <row r="7" spans="1:17" ht="57" customHeight="1" x14ac:dyDescent="0.3">
      <c r="A7" s="14">
        <v>1</v>
      </c>
      <c r="B7" s="14">
        <v>2</v>
      </c>
      <c r="C7" s="14"/>
      <c r="D7" s="14">
        <v>3</v>
      </c>
      <c r="E7" s="14">
        <v>4</v>
      </c>
      <c r="F7" s="14">
        <v>5</v>
      </c>
      <c r="G7" s="14" t="s">
        <v>9</v>
      </c>
      <c r="H7" s="14">
        <v>7</v>
      </c>
      <c r="I7" s="14" t="s">
        <v>10</v>
      </c>
      <c r="J7" s="14" t="s">
        <v>11</v>
      </c>
      <c r="K7" s="14"/>
      <c r="L7" s="14">
        <v>10</v>
      </c>
      <c r="M7" s="14">
        <v>11</v>
      </c>
      <c r="N7" s="14">
        <v>12</v>
      </c>
      <c r="O7" s="14">
        <v>13</v>
      </c>
      <c r="P7" s="14">
        <v>14</v>
      </c>
      <c r="Q7" s="38" t="s">
        <v>22</v>
      </c>
    </row>
    <row r="8" spans="1:17" ht="57" customHeight="1" x14ac:dyDescent="0.3">
      <c r="A8" s="14">
        <v>1</v>
      </c>
      <c r="B8" s="14" t="s">
        <v>26</v>
      </c>
      <c r="C8" s="14" t="s">
        <v>29</v>
      </c>
      <c r="D8" s="39">
        <v>3000</v>
      </c>
      <c r="E8" s="39">
        <v>4500</v>
      </c>
      <c r="F8" s="39">
        <v>5200</v>
      </c>
      <c r="G8" s="39">
        <f t="shared" ref="G8" si="0">SUM(D8:F8)</f>
        <v>12700</v>
      </c>
      <c r="H8" s="14">
        <v>1</v>
      </c>
      <c r="I8" s="14">
        <v>3</v>
      </c>
      <c r="J8" s="14">
        <f t="shared" ref="J8" si="1">AVERAGE(D8:F8)</f>
        <v>4233.3333333333303</v>
      </c>
      <c r="K8" s="14">
        <f t="shared" ref="K8" si="2">ROUND(J8,2)</f>
        <v>4233.33</v>
      </c>
      <c r="L8" s="14">
        <f t="shared" ref="L8" si="3">STDEV(D8:F8)</f>
        <v>1123.98102000582</v>
      </c>
      <c r="M8" s="14">
        <f t="shared" ref="M8" si="4">L8/J8</f>
        <v>0.26550732756043</v>
      </c>
      <c r="N8" s="39">
        <v>3000</v>
      </c>
      <c r="O8" s="39" t="s">
        <v>21</v>
      </c>
      <c r="P8" s="14" t="s">
        <v>21</v>
      </c>
      <c r="Q8" s="40">
        <f>N8*H8</f>
        <v>3000</v>
      </c>
    </row>
    <row r="9" spans="1:17" ht="57" customHeight="1" x14ac:dyDescent="0.3">
      <c r="A9" s="14">
        <v>2</v>
      </c>
      <c r="B9" s="14" t="s">
        <v>27</v>
      </c>
      <c r="C9" s="14" t="s">
        <v>29</v>
      </c>
      <c r="D9" s="39">
        <v>3000</v>
      </c>
      <c r="E9" s="39">
        <v>4500</v>
      </c>
      <c r="F9" s="39">
        <v>5200</v>
      </c>
      <c r="G9" s="39">
        <f t="shared" ref="G9:G10" si="5">SUM(D9:F9)</f>
        <v>12700</v>
      </c>
      <c r="H9" s="14">
        <v>1</v>
      </c>
      <c r="I9" s="14">
        <v>3</v>
      </c>
      <c r="J9" s="14">
        <f t="shared" ref="J9:J10" si="6">AVERAGE(D9:F9)</f>
        <v>4233.3333333333303</v>
      </c>
      <c r="K9" s="14">
        <f t="shared" ref="K9:K10" si="7">ROUND(J9,2)</f>
        <v>4233.33</v>
      </c>
      <c r="L9" s="14">
        <f t="shared" ref="L9:L10" si="8">STDEV(D9:F9)</f>
        <v>1123.98102000582</v>
      </c>
      <c r="M9" s="14">
        <f t="shared" ref="M9:M10" si="9">L9/J9</f>
        <v>0.26550732756043</v>
      </c>
      <c r="N9" s="39">
        <v>3000</v>
      </c>
      <c r="O9" s="39" t="s">
        <v>21</v>
      </c>
      <c r="P9" s="14" t="s">
        <v>21</v>
      </c>
      <c r="Q9" s="40">
        <f>N9*H9</f>
        <v>3000</v>
      </c>
    </row>
    <row r="10" spans="1:17" ht="57" customHeight="1" x14ac:dyDescent="0.3">
      <c r="A10" s="14">
        <v>3</v>
      </c>
      <c r="B10" s="14" t="s">
        <v>28</v>
      </c>
      <c r="C10" s="14" t="s">
        <v>29</v>
      </c>
      <c r="D10" s="39">
        <v>3000</v>
      </c>
      <c r="E10" s="39">
        <v>4500</v>
      </c>
      <c r="F10" s="39">
        <v>5200</v>
      </c>
      <c r="G10" s="39">
        <f t="shared" si="5"/>
        <v>12700</v>
      </c>
      <c r="H10" s="14">
        <v>1</v>
      </c>
      <c r="I10" s="14">
        <v>3</v>
      </c>
      <c r="J10" s="14">
        <f t="shared" si="6"/>
        <v>4233.3333333333303</v>
      </c>
      <c r="K10" s="14">
        <f t="shared" si="7"/>
        <v>4233.33</v>
      </c>
      <c r="L10" s="14">
        <f t="shared" si="8"/>
        <v>1123.98102000582</v>
      </c>
      <c r="M10" s="14">
        <f t="shared" si="9"/>
        <v>0.26550732756043</v>
      </c>
      <c r="N10" s="39">
        <v>3000</v>
      </c>
      <c r="O10" s="39" t="s">
        <v>21</v>
      </c>
      <c r="P10" s="14" t="s">
        <v>21</v>
      </c>
      <c r="Q10" s="40">
        <f>N10</f>
        <v>3000</v>
      </c>
    </row>
    <row r="11" spans="1:17" ht="57" hidden="1" customHeight="1" x14ac:dyDescent="0.3">
      <c r="A11" s="14">
        <v>3</v>
      </c>
      <c r="B11" s="14"/>
      <c r="C11" s="14"/>
      <c r="D11" s="39"/>
      <c r="E11" s="39"/>
      <c r="F11" s="39"/>
      <c r="G11" s="39">
        <f t="shared" ref="G11" si="10">SUM(D11:F11)</f>
        <v>0</v>
      </c>
      <c r="H11" s="14"/>
      <c r="I11" s="14">
        <v>3</v>
      </c>
      <c r="J11" s="14" t="e">
        <f t="shared" ref="J11" si="11">AVERAGE(D11:F11)</f>
        <v>#DIV/0!</v>
      </c>
      <c r="K11" s="14" t="e">
        <f t="shared" ref="K11" si="12">ROUND(J11,2)</f>
        <v>#DIV/0!</v>
      </c>
      <c r="L11" s="14" t="e">
        <f t="shared" ref="L11" si="13">STDEV(D11:F11)</f>
        <v>#DIV/0!</v>
      </c>
      <c r="M11" s="14" t="e">
        <f t="shared" ref="M11" si="14">L11/J11</f>
        <v>#DIV/0!</v>
      </c>
      <c r="N11" s="39">
        <f t="shared" ref="N11" si="15">D11</f>
        <v>0</v>
      </c>
      <c r="O11" s="15"/>
      <c r="P11" s="14" t="s">
        <v>21</v>
      </c>
      <c r="Q11" s="40">
        <f t="shared" ref="Q11" si="16">N11*H11</f>
        <v>0</v>
      </c>
    </row>
    <row r="12" spans="1:17" ht="36" customHeight="1" x14ac:dyDescent="0.3">
      <c r="A12" s="16"/>
      <c r="B12" s="17"/>
      <c r="C12" s="59" t="s">
        <v>25</v>
      </c>
      <c r="D12" s="60"/>
      <c r="E12" s="60"/>
      <c r="F12" s="60"/>
      <c r="G12" s="60"/>
      <c r="H12" s="60"/>
      <c r="I12" s="60"/>
      <c r="J12" s="60"/>
      <c r="K12" s="61"/>
      <c r="L12" s="62"/>
      <c r="M12" s="18" t="s">
        <v>8</v>
      </c>
      <c r="N12" s="34"/>
      <c r="O12" s="34"/>
      <c r="P12" s="34"/>
      <c r="Q12" s="19">
        <f>Q10+Q9+Q8</f>
        <v>9000</v>
      </c>
    </row>
    <row r="13" spans="1:17" x14ac:dyDescent="0.3">
      <c r="A13" s="2"/>
      <c r="B13" s="17"/>
      <c r="C13" s="20"/>
      <c r="D13" s="21"/>
      <c r="E13" s="21"/>
      <c r="F13" s="22"/>
      <c r="G13" s="21"/>
      <c r="H13" s="23"/>
      <c r="I13" s="24"/>
      <c r="J13" s="21"/>
      <c r="K13" s="21"/>
      <c r="L13" s="21"/>
      <c r="M13" s="25"/>
      <c r="N13" s="25"/>
      <c r="O13" s="25"/>
      <c r="P13" s="25"/>
    </row>
    <row r="14" spans="1:17" x14ac:dyDescent="0.3">
      <c r="A14" s="2"/>
      <c r="B14" s="26"/>
      <c r="C14" s="26"/>
      <c r="D14" s="26"/>
      <c r="E14" s="26"/>
      <c r="F14" s="26"/>
      <c r="G14" s="26"/>
      <c r="H14" s="26"/>
      <c r="I14" s="24"/>
      <c r="J14" s="21"/>
      <c r="K14" s="21"/>
      <c r="L14" s="21"/>
      <c r="M14" s="25"/>
      <c r="N14" s="25"/>
      <c r="O14" s="25"/>
      <c r="P14" s="25"/>
    </row>
    <row r="15" spans="1:17" x14ac:dyDescent="0.3">
      <c r="A15" s="26"/>
      <c r="J15" s="26"/>
      <c r="K15" s="26"/>
      <c r="L15" s="26"/>
      <c r="M15" s="27"/>
      <c r="N15" s="27"/>
      <c r="O15" s="27"/>
      <c r="P15" s="27"/>
    </row>
    <row r="16" spans="1:17" x14ac:dyDescent="0.3">
      <c r="B16" s="55"/>
      <c r="C16" s="55"/>
      <c r="D16" s="55"/>
      <c r="E16" s="55"/>
      <c r="F16" s="28"/>
      <c r="G16" s="28"/>
      <c r="H16" s="29"/>
      <c r="I16" s="30"/>
      <c r="J16" s="28"/>
      <c r="K16" s="28"/>
      <c r="L16" s="28"/>
    </row>
    <row r="17" spans="1:16" x14ac:dyDescent="0.3">
      <c r="A17" s="31"/>
      <c r="B17" s="55"/>
      <c r="C17" s="55"/>
      <c r="D17" s="55"/>
      <c r="E17" s="55"/>
      <c r="F17" s="28"/>
      <c r="G17" s="28"/>
      <c r="H17" s="29"/>
      <c r="I17" s="30"/>
      <c r="J17" s="28"/>
      <c r="K17" s="28"/>
      <c r="L17" s="28"/>
      <c r="M17" s="26"/>
      <c r="N17" s="26"/>
      <c r="O17" s="26"/>
      <c r="P17" s="26"/>
    </row>
    <row r="18" spans="1:16" x14ac:dyDescent="0.3">
      <c r="A18" s="3"/>
      <c r="I18" s="1"/>
      <c r="J18" s="1"/>
      <c r="K18" s="1"/>
      <c r="L18" s="1"/>
      <c r="M18" s="1"/>
      <c r="N18" s="1"/>
      <c r="O18" s="1"/>
      <c r="P18" s="1"/>
    </row>
    <row r="19" spans="1:16" x14ac:dyDescent="0.3">
      <c r="A19" s="3"/>
      <c r="I19" s="1"/>
      <c r="J19" s="1"/>
      <c r="K19" s="1"/>
      <c r="L19" s="1"/>
      <c r="M19" s="1"/>
      <c r="N19" s="1"/>
      <c r="O19" s="1"/>
      <c r="P19" s="1"/>
    </row>
    <row r="20" spans="1:16" x14ac:dyDescent="0.3">
      <c r="A20" s="5"/>
      <c r="B20" s="6"/>
      <c r="C20" s="6"/>
      <c r="D20" s="51"/>
      <c r="E20" s="51"/>
      <c r="F20" s="51"/>
    </row>
    <row r="28" spans="1:16" x14ac:dyDescent="0.3">
      <c r="F28" s="7"/>
    </row>
    <row r="29" spans="1:16" x14ac:dyDescent="0.3">
      <c r="F29" s="7"/>
    </row>
    <row r="30" spans="1:16" x14ac:dyDescent="0.3">
      <c r="F30" s="7"/>
    </row>
    <row r="31" spans="1:16" x14ac:dyDescent="0.3">
      <c r="F31" s="7"/>
    </row>
    <row r="32" spans="1:16" x14ac:dyDescent="0.3">
      <c r="F32" s="7"/>
    </row>
    <row r="33" spans="6:7" x14ac:dyDescent="0.3">
      <c r="F33" s="7"/>
    </row>
    <row r="34" spans="6:7" x14ac:dyDescent="0.3">
      <c r="F34" s="7"/>
    </row>
    <row r="35" spans="6:7" x14ac:dyDescent="0.3">
      <c r="F35" s="7"/>
    </row>
    <row r="36" spans="6:7" x14ac:dyDescent="0.3">
      <c r="F36" s="7"/>
    </row>
    <row r="37" spans="6:7" x14ac:dyDescent="0.3">
      <c r="F37" s="7"/>
    </row>
    <row r="38" spans="6:7" x14ac:dyDescent="0.3">
      <c r="F38" s="7"/>
    </row>
    <row r="39" spans="6:7" x14ac:dyDescent="0.3">
      <c r="F39" s="7"/>
    </row>
    <row r="40" spans="6:7" x14ac:dyDescent="0.3">
      <c r="G40" s="4"/>
    </row>
  </sheetData>
  <mergeCells count="16">
    <mergeCell ref="D20:F20"/>
    <mergeCell ref="H5:H6"/>
    <mergeCell ref="I5:I6"/>
    <mergeCell ref="A4:M4"/>
    <mergeCell ref="A5:A6"/>
    <mergeCell ref="B16:E16"/>
    <mergeCell ref="B17:E17"/>
    <mergeCell ref="J5:N5"/>
    <mergeCell ref="C12:L12"/>
    <mergeCell ref="A2:Q2"/>
    <mergeCell ref="Q5:Q6"/>
    <mergeCell ref="B5:B6"/>
    <mergeCell ref="D5:G5"/>
    <mergeCell ref="A3:Q3"/>
    <mergeCell ref="P5:P6"/>
    <mergeCell ref="O5:O6"/>
  </mergeCells>
  <printOptions horizontalCentered="1"/>
  <pageMargins left="0" right="0" top="0" bottom="0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Наталья Родионова</cp:lastModifiedBy>
  <cp:lastPrinted>2024-09-19T13:08:33Z</cp:lastPrinted>
  <dcterms:created xsi:type="dcterms:W3CDTF">2011-08-15T06:57:36Z</dcterms:created>
  <dcterms:modified xsi:type="dcterms:W3CDTF">2026-07-13T12:29:47Z</dcterms:modified>
</cp:coreProperties>
</file>