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9040" windowHeight="15840"/>
  </bookViews>
  <sheets>
    <sheet name="Расчет НМЦК" sheetId="50" r:id="rId1"/>
  </sheets>
  <definedNames>
    <definedName name="_xlnm._FilterDatabase" localSheetId="0" hidden="1">'Расчет НМЦК'!$K$1:$K$31</definedName>
    <definedName name="_xlnm.Print_Area" localSheetId="0">'Расчет НМЦК'!$A$1:$AA$24</definedName>
  </definedNames>
  <calcPr calcId="144525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8" i="50" l="1"/>
  <c r="X18" i="50"/>
  <c r="T18" i="50"/>
  <c r="W18" i="50" s="1"/>
  <c r="X10" i="50" l="1"/>
  <c r="X11" i="50"/>
  <c r="X12" i="50"/>
  <c r="X13" i="50"/>
  <c r="X14" i="50"/>
  <c r="X15" i="50"/>
  <c r="X16" i="50"/>
  <c r="X17" i="50"/>
  <c r="X19" i="50"/>
  <c r="AA19" i="50"/>
  <c r="AA10" i="50"/>
  <c r="T11" i="50"/>
  <c r="W11" i="50" s="1"/>
  <c r="T12" i="50"/>
  <c r="W12" i="50" s="1"/>
  <c r="T13" i="50"/>
  <c r="W13" i="50" s="1"/>
  <c r="T14" i="50"/>
  <c r="W14" i="50" s="1"/>
  <c r="T15" i="50"/>
  <c r="W15" i="50" s="1"/>
  <c r="T16" i="50"/>
  <c r="W16" i="50" s="1"/>
  <c r="T17" i="50"/>
  <c r="W17" i="50" s="1"/>
  <c r="T19" i="50"/>
  <c r="W19" i="50" s="1"/>
  <c r="T10" i="50"/>
  <c r="W10" i="50" s="1"/>
  <c r="AA13" i="50" l="1"/>
  <c r="AA11" i="50"/>
  <c r="AA17" i="50"/>
  <c r="AA12" i="50"/>
  <c r="AA14" i="50"/>
  <c r="AA15" i="50"/>
  <c r="AA16" i="50"/>
  <c r="AA20" i="50" l="1"/>
</calcChain>
</file>

<file path=xl/sharedStrings.xml><?xml version="1.0" encoding="utf-8"?>
<sst xmlns="http://schemas.openxmlformats.org/spreadsheetml/2006/main" count="148" uniqueCount="83">
  <si>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</si>
  <si>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</si>
  <si>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</si>
  <si>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</si>
  <si>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ИЦИ №1</t>
  </si>
  <si>
    <t>ИЦИ №2</t>
  </si>
  <si>
    <t>ИЦИ №3</t>
  </si>
  <si>
    <t>ИЦИ №4</t>
  </si>
  <si>
    <t>ИЦИ №5</t>
  </si>
  <si>
    <t>11 = кол-во ИЦИ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</si>
  <si>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</si>
  <si>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</si>
  <si>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</si>
  <si>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</si>
  <si>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</si>
  <si>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</si>
  <si>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</si>
  <si>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</si>
  <si>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</si>
  <si>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</si>
  <si>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</si>
  <si>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t>ОКПД2</t>
  </si>
  <si>
    <t>код</t>
  </si>
  <si>
    <t>-</t>
  </si>
  <si>
    <t xml:space="preserve">НМЦК </t>
  </si>
  <si>
    <t>Заказчиком были направлены запросы о предоставлении ценовой информации 5ти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
Ответы на запросы получены от 3х_ поставщиков (подрядчиков, исполнителей) (указать точное количество),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
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</si>
  <si>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Единица измерения</t>
  </si>
  <si>
    <t>v - кол-во (объем) закупаемого товара (работы, услуги)</t>
  </si>
  <si>
    <t xml:space="preserve">Обоснование неприменения постановления 1875 при расчете НМЦК: закупка до 1 млн.рублей, каждого лота менее 5 т.р.
</t>
  </si>
  <si>
    <t>шт</t>
  </si>
  <si>
    <r>
      <t>КТРУ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</si>
  <si>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</si>
  <si>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rPr>
        <b/>
        <sz val="12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</si>
  <si>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</si>
  <si>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r>
      <t xml:space="preserve">    </t>
    </r>
    <r>
      <rPr>
        <vertAlign val="superscript"/>
        <sz val="12"/>
        <color indexed="8"/>
        <rFont val="Times New Roman"/>
        <family val="1"/>
        <charset val="204"/>
      </rPr>
      <t>1</t>
    </r>
    <r>
      <rPr>
        <b/>
        <sz val="12"/>
        <color indexed="8"/>
        <rFont val="Times New Roman"/>
        <family val="1"/>
        <charset val="204"/>
      </rPr>
      <t>КТРУ</t>
    </r>
    <r>
      <rPr>
        <sz val="12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№145.</t>
    </r>
  </si>
  <si>
    <r>
      <t xml:space="preserve">    </t>
    </r>
    <r>
      <rPr>
        <vertAlign val="superscript"/>
        <sz val="12"/>
        <color indexed="8"/>
        <rFont val="Times New Roman"/>
        <family val="1"/>
        <charset val="204"/>
      </rPr>
      <t>2</t>
    </r>
    <r>
      <rPr>
        <b/>
        <sz val="12"/>
        <color indexed="8"/>
        <rFont val="Times New Roman"/>
        <family val="1"/>
        <charset val="204"/>
      </rPr>
      <t>ККН</t>
    </r>
    <r>
      <rPr>
        <sz val="12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</si>
  <si>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    **Реестр товаров содержит информацию </t>
    </r>
    <r>
      <rPr>
        <sz val="12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</si>
  <si>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>&lt;ц&gt; - средн. арифм. величина цены единицы прод-ции, руб.анализ рынка</t>
  </si>
  <si>
    <t>Цена единицы продукции, принятая для расчета НМЦК (В целях соблюдения статьи 34 Бюджетного кодекса, Заказчиком принято решение при расчете цены контракта использовать минимальное ценовое предложение)</t>
  </si>
  <si>
    <t>пп "г" п 7 ПП 1875</t>
  </si>
  <si>
    <t>отсутствует</t>
  </si>
  <si>
    <t>закупка у ЕП на основании п 5 ч 1 ст 93 44-фз</t>
  </si>
  <si>
    <t>Обоснование неприменения ПП 1875</t>
  </si>
  <si>
    <t>Обоснование неприменения особенностей обоснования НМЦК, согласно п.7 ПП 1875</t>
  </si>
  <si>
    <t>подп. «и» п. 5 постановления № 1875</t>
  </si>
  <si>
    <t>Средняя цена из Реестра товаров**, включая НДС, руб. 4 кв. 2025г.</t>
  </si>
  <si>
    <t>упак</t>
  </si>
  <si>
    <r>
      <t xml:space="preserve">Расчет обоснования начальной (максимальной) цены контракта на поставку хозяйственных товаров
</t>
    </r>
    <r>
      <rPr>
        <b/>
        <sz val="12"/>
        <color theme="1"/>
        <rFont val="Times New Roman"/>
        <family val="1"/>
        <charset val="204"/>
      </rPr>
      <t xml:space="preserve">Определение и обоснование НМЦК </t>
    </r>
    <r>
      <rPr>
        <b/>
        <sz val="12"/>
        <rFont val="Times New Roman"/>
        <family val="1"/>
        <charset val="204"/>
      </rPr>
      <t>методом сопоставимых рыночных цен (анализ рынка) и</t>
    </r>
    <r>
      <rPr>
        <b/>
        <sz val="12"/>
        <color theme="1"/>
        <rFont val="Times New Roman"/>
        <family val="1"/>
        <charset val="204"/>
      </rPr>
      <t xml:space="preserve"> нормативным методом</t>
    </r>
    <r>
      <rPr>
        <sz val="12"/>
        <color theme="1"/>
        <rFont val="Times New Roman"/>
        <family val="1"/>
        <charset val="204"/>
      </rPr>
      <t xml:space="preserve">
</t>
    </r>
  </si>
  <si>
    <t>Наличие в ПП 1875 (приложение 1 (запрет) или 2 (ограничения)</t>
  </si>
  <si>
    <t xml:space="preserve"> -</t>
  </si>
  <si>
    <t xml:space="preserve"> </t>
  </si>
  <si>
    <t>Расчет НМЦК произвел Вахрушев С.П. тел. +7(812) 230-95-13</t>
  </si>
  <si>
    <t>Арматура для смывного бачка тип 2</t>
  </si>
  <si>
    <t>28.14.12.110-007</t>
  </si>
  <si>
    <t>28.14.12.110</t>
  </si>
  <si>
    <t>28.14.12.110-00000007</t>
  </si>
  <si>
    <t>Болт с шестигранной головкой тип 1</t>
  </si>
  <si>
    <t>25.72.14.190-002</t>
  </si>
  <si>
    <t>25.72.14.190</t>
  </si>
  <si>
    <t>25.72.14.190-00000002</t>
  </si>
  <si>
    <t>Набор крепежный тип 1</t>
  </si>
  <si>
    <t>Картридж для магистрального фильтра воды тип 1</t>
  </si>
  <si>
    <t>28.29.12.119-001</t>
  </si>
  <si>
    <t>28.29.12.119</t>
  </si>
  <si>
    <t>28.29.12.119-00000001</t>
  </si>
  <si>
    <t>Подводка гибкая тип 1</t>
  </si>
  <si>
    <t>22.19.30.136-002</t>
  </si>
  <si>
    <t>22.19.30.136</t>
  </si>
  <si>
    <t>22.19.30.136-00000002</t>
  </si>
  <si>
    <t>Смеситель водоразборный тип 1</t>
  </si>
  <si>
    <t>28.14.12.110-001</t>
  </si>
  <si>
    <t>28.14.12.110-00000001</t>
  </si>
  <si>
    <t xml:space="preserve">Лампа светодиодная тип 1
</t>
  </si>
  <si>
    <t xml:space="preserve">Лампа светодиодная тип 20
</t>
  </si>
  <si>
    <t>27.40.15.150-011</t>
  </si>
  <si>
    <t>27.40.15.150</t>
  </si>
  <si>
    <t xml:space="preserve"> 27.40.15.150-00000011</t>
  </si>
  <si>
    <t>27.40.15.150-003</t>
  </si>
  <si>
    <t>27.40.15.150-00000003</t>
  </si>
  <si>
    <t>Источник бесперебойного питания тип 1</t>
  </si>
  <si>
    <t>26.20.40.111-010</t>
  </si>
  <si>
    <t>26.20.40.111</t>
  </si>
  <si>
    <t>26.20.40.111-00000010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</si>
</sst>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242424"/>
      <name val="Times New Roman"/>
      <family val="1"/>
      <charset val="204"/>
    </font>
    <font>
      <sz val="12"/>
      <color theme="1"/>
      <name val="Times New Roman"/>
      <family val="1"/>
      <charset val="1"/>
    </font>
    <font>
      <vertAlign val="superscript"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4" fillId="0" borderId="0" xfId="0" applyFont="1"/>
    <xf numFmtId="0" fontId="4" fillId="0" borderId="0" xfId="0" applyFont="1" applyAlignment="1">
      <alignment vertical="top"/>
    </xf>
    <xf numFmtId="0" fontId="5" fillId="2" borderId="7" xfId="0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center" vertical="top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0" fontId="4" fillId="0" borderId="0" xfId="0" applyNumberFormat="1" applyFont="1" applyAlignment="1">
      <alignment vertical="center"/>
    </xf>
    <xf numFmtId="4" fontId="3" fillId="2" borderId="1" xfId="0" applyNumberFormat="1" applyFont="1" applyFill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10" fillId="0" borderId="1" xfId="1" applyFont="1" applyBorder="1" applyAlignment="1">
      <alignment vertical="top" wrapText="1"/>
    </xf>
    <xf numFmtId="4" fontId="1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top" wrapText="1"/>
    </xf>
    <xf numFmtId="10" fontId="4" fillId="0" borderId="0" xfId="0" applyNumberFormat="1" applyFont="1" applyAlignment="1">
      <alignment vertical="top"/>
    </xf>
    <xf numFmtId="4" fontId="10" fillId="2" borderId="1" xfId="0" applyNumberFormat="1" applyFont="1" applyFill="1" applyBorder="1" applyAlignment="1">
      <alignment horizontal="center" vertical="top" wrapText="1"/>
    </xf>
    <xf numFmtId="4" fontId="5" fillId="3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1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1" fontId="4" fillId="0" borderId="0" xfId="0" applyNumberFormat="1" applyFont="1" applyAlignment="1">
      <alignment vertical="top" wrapText="1"/>
    </xf>
    <xf numFmtId="1" fontId="17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2" fontId="4" fillId="0" borderId="0" xfId="0" applyNumberFormat="1" applyFont="1" applyAlignment="1">
      <alignment vertical="top"/>
    </xf>
    <xf numFmtId="4" fontId="5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20" fillId="0" borderId="14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justify" vertical="top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1" fontId="9" fillId="2" borderId="3" xfId="0" applyNumberFormat="1" applyFont="1" applyFill="1" applyBorder="1" applyAlignment="1">
      <alignment horizontal="center" vertical="center" wrapText="1"/>
    </xf>
    <xf numFmtId="1" fontId="9" fillId="2" borderId="4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10" fillId="0" borderId="3" xfId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219075</xdr:colOff>
      <xdr:row>5</xdr:row>
      <xdr:rowOff>0</xdr:rowOff>
    </xdr:from>
    <xdr:to>
      <xdr:col>24</xdr:col>
      <xdr:colOff>485775</xdr:colOff>
      <xdr:row>5</xdr:row>
      <xdr:rowOff>0</xdr:rowOff>
    </xdr:to>
    <xdr:pic>
      <xdr:nvPicPr>
        <xdr:cNvPr id="11446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2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8040350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114300</xdr:colOff>
      <xdr:row>7</xdr:row>
      <xdr:rowOff>295275</xdr:rowOff>
    </xdr:from>
    <xdr:to>
      <xdr:col>19</xdr:col>
      <xdr:colOff>561975</xdr:colOff>
      <xdr:row>7</xdr:row>
      <xdr:rowOff>295275</xdr:rowOff>
    </xdr:to>
    <xdr:pic>
      <xdr:nvPicPr>
        <xdr:cNvPr id="11446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3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82725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28575</xdr:colOff>
      <xdr:row>7</xdr:row>
      <xdr:rowOff>419100</xdr:rowOff>
    </xdr:from>
    <xdr:to>
      <xdr:col>23</xdr:col>
      <xdr:colOff>590550</xdr:colOff>
      <xdr:row>7</xdr:row>
      <xdr:rowOff>419100</xdr:rowOff>
    </xdr:to>
    <xdr:pic>
      <xdr:nvPicPr>
        <xdr:cNvPr id="114468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24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6875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7</xdr:row>
      <xdr:rowOff>638175</xdr:rowOff>
    </xdr:from>
    <xdr:to>
      <xdr:col>24</xdr:col>
      <xdr:colOff>704850</xdr:colOff>
      <xdr:row>7</xdr:row>
      <xdr:rowOff>638175</xdr:rowOff>
    </xdr:to>
    <xdr:pic>
      <xdr:nvPicPr>
        <xdr:cNvPr id="114469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25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7950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219075</xdr:colOff>
      <xdr:row>8</xdr:row>
      <xdr:rowOff>238125</xdr:rowOff>
    </xdr:from>
    <xdr:to>
      <xdr:col>22</xdr:col>
      <xdr:colOff>485775</xdr:colOff>
      <xdr:row>8</xdr:row>
      <xdr:rowOff>238125</xdr:rowOff>
    </xdr:to>
    <xdr:pic>
      <xdr:nvPicPr>
        <xdr:cNvPr id="114470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6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219075</xdr:colOff>
      <xdr:row>8</xdr:row>
      <xdr:rowOff>238125</xdr:rowOff>
    </xdr:from>
    <xdr:to>
      <xdr:col>22</xdr:col>
      <xdr:colOff>485775</xdr:colOff>
      <xdr:row>8</xdr:row>
      <xdr:rowOff>238125</xdr:rowOff>
    </xdr:to>
    <xdr:pic>
      <xdr:nvPicPr>
        <xdr:cNvPr id="11447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7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85725</xdr:colOff>
      <xdr:row>7</xdr:row>
      <xdr:rowOff>285750</xdr:rowOff>
    </xdr:from>
    <xdr:to>
      <xdr:col>19</xdr:col>
      <xdr:colOff>609600</xdr:colOff>
      <xdr:row>7</xdr:row>
      <xdr:rowOff>609600</xdr:rowOff>
    </xdr:to>
    <xdr:pic>
      <xdr:nvPicPr>
        <xdr:cNvPr id="11447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8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54150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304800</xdr:colOff>
      <xdr:row>8</xdr:row>
      <xdr:rowOff>9525</xdr:rowOff>
    </xdr:from>
    <xdr:to>
      <xdr:col>22</xdr:col>
      <xdr:colOff>571500</xdr:colOff>
      <xdr:row>8</xdr:row>
      <xdr:rowOff>219075</xdr:rowOff>
    </xdr:to>
    <xdr:pic>
      <xdr:nvPicPr>
        <xdr:cNvPr id="11447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2B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411575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1009650</xdr:colOff>
      <xdr:row>6</xdr:row>
      <xdr:rowOff>28575</xdr:rowOff>
    </xdr:from>
    <xdr:to>
      <xdr:col>18</xdr:col>
      <xdr:colOff>1025949</xdr:colOff>
      <xdr:row>6</xdr:row>
      <xdr:rowOff>189441</xdr:rowOff>
    </xdr:to>
    <xdr:pic>
      <xdr:nvPicPr>
        <xdr:cNvPr id="114476" name="Рисунок 5">
          <a:extLst>
            <a:ext uri="{FF2B5EF4-FFF2-40B4-BE49-F238E27FC236}">
              <a16:creationId xmlns="" xmlns:a16="http://schemas.microsoft.com/office/drawing/2014/main" id="{00000000-0008-0000-0000-00002C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68425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238125</xdr:colOff>
      <xdr:row>5</xdr:row>
      <xdr:rowOff>439945</xdr:rowOff>
    </xdr:from>
    <xdr:to>
      <xdr:col>18</xdr:col>
      <xdr:colOff>778934</xdr:colOff>
      <xdr:row>6</xdr:row>
      <xdr:rowOff>298449</xdr:rowOff>
    </xdr:to>
    <xdr:pic>
      <xdr:nvPicPr>
        <xdr:cNvPr id="114477" name="Рисунок 5">
          <a:extLst>
            <a:ext uri="{FF2B5EF4-FFF2-40B4-BE49-F238E27FC236}">
              <a16:creationId xmlns="" xmlns:a16="http://schemas.microsoft.com/office/drawing/2014/main" id="{00000000-0008-0000-0000-00002DB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98458" y="1176545"/>
          <a:ext cx="540809" cy="417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D45"/>
  <sheetViews>
    <sheetView tabSelected="1" zoomScale="75" zoomScaleNormal="75" workbookViewId="0">
      <selection activeCell="Q18" sqref="Q18"/>
    </sheetView>
  </sheetViews>
  <sheetFormatPr defaultColWidth="9.140625" defaultRowHeight="15.75" x14ac:dyDescent="0.25"/>
  <cols>
    <col min="1" max="1" width="7.85546875" style="2" customWidth="1"/>
    <col min="2" max="2" width="15.5703125" style="2" customWidth="1"/>
    <col min="3" max="3" width="8.42578125" style="2" customWidth="1"/>
    <col min="4" max="4" width="13.5703125" style="2" customWidth="1"/>
    <col min="5" max="5" width="16" style="2" customWidth="1"/>
    <col min="6" max="7" width="17.7109375" style="2" customWidth="1"/>
    <col min="8" max="8" width="20" style="2" customWidth="1"/>
    <col min="9" max="9" width="13.140625" style="2" customWidth="1"/>
    <col min="10" max="10" width="7.85546875" style="21" customWidth="1"/>
    <col min="11" max="11" width="24.85546875" style="21" customWidth="1"/>
    <col min="12" max="12" width="0.28515625" style="22" customWidth="1"/>
    <col min="13" max="13" width="14.28515625" style="22" customWidth="1"/>
    <col min="14" max="14" width="12" style="22" customWidth="1"/>
    <col min="15" max="15" width="12.7109375" style="22" customWidth="1"/>
    <col min="16" max="16" width="6" style="22" customWidth="1"/>
    <col min="17" max="17" width="16.7109375" style="22" customWidth="1"/>
    <col min="18" max="18" width="11.28515625" style="22" customWidth="1"/>
    <col min="19" max="19" width="16.7109375" style="22" customWidth="1"/>
    <col min="20" max="20" width="18.7109375" style="22" customWidth="1"/>
    <col min="21" max="21" width="11.42578125" style="22" customWidth="1"/>
    <col min="22" max="22" width="12.85546875" style="22" customWidth="1"/>
    <col min="23" max="23" width="16.5703125" style="22" customWidth="1"/>
    <col min="24" max="24" width="11.140625" style="22" customWidth="1"/>
    <col min="25" max="25" width="20.7109375" style="22" customWidth="1"/>
    <col min="26" max="26" width="27.7109375" style="28" customWidth="1"/>
    <col min="27" max="27" width="18.85546875" style="2" customWidth="1"/>
    <col min="28" max="28" width="34.7109375" style="2" customWidth="1"/>
    <col min="29" max="29" width="12.28515625" style="2" bestFit="1" customWidth="1"/>
    <col min="30" max="30" width="13.28515625" style="2" customWidth="1"/>
    <col min="31" max="16384" width="9.140625" style="2"/>
  </cols>
  <sheetData>
    <row r="1" spans="1:27" s="1" customFormat="1" ht="24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27" s="1" customFormat="1" ht="12.7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27" s="1" customFormat="1" ht="1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</row>
    <row r="4" spans="1:27" s="1" customFormat="1" ht="15.6" customHeight="1" x14ac:dyDescent="0.2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</row>
    <row r="5" spans="1:27" s="1" customFormat="1" ht="21.75" customHeight="1" x14ac:dyDescent="0.25">
      <c r="A5" s="68" t="s">
        <v>25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</row>
    <row r="6" spans="1:27" ht="44.2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</row>
    <row r="7" spans="1:27" s="4" customFormat="1" ht="56.25" customHeight="1" x14ac:dyDescent="0.25">
      <c r="A7" s="48" t="s">
        <v>30</v>
      </c>
      <c r="B7" s="50"/>
      <c r="C7" s="48" t="s">
        <v>31</v>
      </c>
      <c r="D7" s="50"/>
      <c r="E7" s="48" t="s">
        <v>21</v>
      </c>
      <c r="F7" s="50"/>
      <c r="G7" s="3"/>
      <c r="H7" s="3"/>
      <c r="I7" s="62" t="s">
        <v>26</v>
      </c>
      <c r="J7" s="46" t="s">
        <v>0</v>
      </c>
      <c r="K7" s="41" t="s">
        <v>3</v>
      </c>
      <c r="L7" s="42"/>
      <c r="M7" s="48" t="s">
        <v>12</v>
      </c>
      <c r="N7" s="49"/>
      <c r="O7" s="49"/>
      <c r="P7" s="49"/>
      <c r="Q7" s="50"/>
      <c r="R7" s="62" t="s">
        <v>45</v>
      </c>
      <c r="S7" s="71" t="s">
        <v>15</v>
      </c>
      <c r="T7" s="62"/>
      <c r="U7" s="62" t="s">
        <v>27</v>
      </c>
      <c r="V7" s="62" t="s">
        <v>32</v>
      </c>
      <c r="W7" s="78" t="s">
        <v>2</v>
      </c>
      <c r="X7" s="79"/>
      <c r="Y7" s="80"/>
      <c r="Z7" s="81" t="s">
        <v>38</v>
      </c>
      <c r="AA7" s="73" t="s">
        <v>18</v>
      </c>
    </row>
    <row r="8" spans="1:27" s="4" customFormat="1" ht="129.6" customHeight="1" x14ac:dyDescent="0.25">
      <c r="A8" s="41" t="s">
        <v>22</v>
      </c>
      <c r="B8" s="76"/>
      <c r="C8" s="41" t="s">
        <v>22</v>
      </c>
      <c r="D8" s="76"/>
      <c r="E8" s="62" t="s">
        <v>22</v>
      </c>
      <c r="F8" s="60" t="s">
        <v>48</v>
      </c>
      <c r="G8" s="31" t="s">
        <v>42</v>
      </c>
      <c r="H8" s="60" t="s">
        <v>43</v>
      </c>
      <c r="I8" s="75"/>
      <c r="J8" s="47"/>
      <c r="K8" s="43"/>
      <c r="L8" s="44"/>
      <c r="M8" s="33" t="s">
        <v>4</v>
      </c>
      <c r="N8" s="5" t="s">
        <v>5</v>
      </c>
      <c r="O8" s="5" t="s">
        <v>6</v>
      </c>
      <c r="P8" s="5" t="s">
        <v>7</v>
      </c>
      <c r="Q8" s="5" t="s">
        <v>8</v>
      </c>
      <c r="R8" s="70"/>
      <c r="S8" s="72"/>
      <c r="T8" s="70"/>
      <c r="U8" s="70"/>
      <c r="V8" s="70"/>
      <c r="W8" s="6" t="s">
        <v>37</v>
      </c>
      <c r="X8" s="7" t="s">
        <v>1</v>
      </c>
      <c r="Y8" s="8" t="s">
        <v>33</v>
      </c>
      <c r="Z8" s="82"/>
      <c r="AA8" s="74"/>
    </row>
    <row r="9" spans="1:27" s="11" customFormat="1" ht="36" customHeight="1" x14ac:dyDescent="0.25">
      <c r="A9" s="43"/>
      <c r="B9" s="77"/>
      <c r="C9" s="43"/>
      <c r="D9" s="77"/>
      <c r="E9" s="63"/>
      <c r="F9" s="61"/>
      <c r="G9" s="32"/>
      <c r="H9" s="61"/>
      <c r="I9" s="70"/>
      <c r="J9" s="9">
        <v>1</v>
      </c>
      <c r="K9" s="53">
        <v>2</v>
      </c>
      <c r="L9" s="54"/>
      <c r="M9" s="10">
        <v>3</v>
      </c>
      <c r="N9" s="9">
        <v>4</v>
      </c>
      <c r="O9" s="9">
        <v>5</v>
      </c>
      <c r="P9" s="9">
        <v>6</v>
      </c>
      <c r="Q9" s="9">
        <v>7</v>
      </c>
      <c r="R9" s="9" t="s">
        <v>16</v>
      </c>
      <c r="S9" s="9" t="s">
        <v>17</v>
      </c>
      <c r="T9" s="9" t="s">
        <v>20</v>
      </c>
      <c r="U9" s="10">
        <v>10</v>
      </c>
      <c r="V9" s="10" t="s">
        <v>9</v>
      </c>
      <c r="W9" s="10" t="s">
        <v>13</v>
      </c>
      <c r="X9" s="10">
        <v>13</v>
      </c>
      <c r="Y9" s="10">
        <v>14</v>
      </c>
      <c r="Z9" s="26" t="s">
        <v>10</v>
      </c>
      <c r="AA9" s="9" t="s">
        <v>11</v>
      </c>
    </row>
    <row r="10" spans="1:27" s="18" customFormat="1" ht="31.5" customHeight="1" x14ac:dyDescent="0.25">
      <c r="A10" s="58" t="s">
        <v>55</v>
      </c>
      <c r="B10" s="59"/>
      <c r="C10" s="58" t="s">
        <v>53</v>
      </c>
      <c r="D10" s="59"/>
      <c r="E10" s="15" t="s">
        <v>54</v>
      </c>
      <c r="F10" s="35" t="s">
        <v>40</v>
      </c>
      <c r="G10" s="35" t="s">
        <v>23</v>
      </c>
      <c r="H10" s="36" t="s">
        <v>49</v>
      </c>
      <c r="I10" s="12" t="s">
        <v>29</v>
      </c>
      <c r="J10" s="13">
        <v>1</v>
      </c>
      <c r="K10" s="14" t="s">
        <v>52</v>
      </c>
      <c r="L10" s="15"/>
      <c r="M10" s="16">
        <v>906</v>
      </c>
      <c r="N10" s="16">
        <v>1335</v>
      </c>
      <c r="O10" s="16">
        <v>760</v>
      </c>
      <c r="P10" s="16" t="s">
        <v>23</v>
      </c>
      <c r="Q10" s="16" t="s">
        <v>23</v>
      </c>
      <c r="R10" s="17" t="s">
        <v>23</v>
      </c>
      <c r="S10" s="12">
        <v>412</v>
      </c>
      <c r="T10" s="38">
        <f>M10+N10+O10</f>
        <v>3001</v>
      </c>
      <c r="U10" s="13">
        <v>2</v>
      </c>
      <c r="V10" s="39">
        <v>3</v>
      </c>
      <c r="W10" s="40">
        <f>T10/V10</f>
        <v>1000.33</v>
      </c>
      <c r="X10" s="40">
        <f>IF(ISERR(STDEV(M10:R10)),"",STDEV(M10:R10))</f>
        <v>298.88</v>
      </c>
      <c r="Y10" s="16">
        <v>7.36</v>
      </c>
      <c r="Z10" s="27">
        <v>1000.33</v>
      </c>
      <c r="AA10" s="12">
        <f>Z10*U10</f>
        <v>2000.66</v>
      </c>
    </row>
    <row r="11" spans="1:27" s="18" customFormat="1" ht="35.25" customHeight="1" x14ac:dyDescent="0.25">
      <c r="A11" s="58" t="s">
        <v>59</v>
      </c>
      <c r="B11" s="59"/>
      <c r="C11" s="58" t="s">
        <v>57</v>
      </c>
      <c r="D11" s="59"/>
      <c r="E11" s="15" t="s">
        <v>58</v>
      </c>
      <c r="F11" s="35" t="s">
        <v>40</v>
      </c>
      <c r="G11" s="35" t="s">
        <v>23</v>
      </c>
      <c r="H11" s="36" t="s">
        <v>49</v>
      </c>
      <c r="I11" s="12" t="s">
        <v>46</v>
      </c>
      <c r="J11" s="13">
        <v>2</v>
      </c>
      <c r="K11" s="14" t="s">
        <v>56</v>
      </c>
      <c r="L11" s="15"/>
      <c r="M11" s="16">
        <v>214</v>
      </c>
      <c r="N11" s="16">
        <v>157</v>
      </c>
      <c r="O11" s="16">
        <v>255</v>
      </c>
      <c r="P11" s="16" t="s">
        <v>23</v>
      </c>
      <c r="Q11" s="16" t="s">
        <v>23</v>
      </c>
      <c r="R11" s="19" t="s">
        <v>50</v>
      </c>
      <c r="S11" s="12" t="s">
        <v>49</v>
      </c>
      <c r="T11" s="38">
        <f t="shared" ref="T11:T19" si="0">M11+N11+O11</f>
        <v>626</v>
      </c>
      <c r="U11" s="13">
        <v>4</v>
      </c>
      <c r="V11" s="39">
        <v>3</v>
      </c>
      <c r="W11" s="40">
        <f t="shared" ref="W11:W19" si="1">T11/V11</f>
        <v>208.67</v>
      </c>
      <c r="X11" s="40">
        <f t="shared" ref="X11:X19" si="2">IF(ISERR(STDEV(M11:R11)),"",STDEV(M11:R11))</f>
        <v>49.22</v>
      </c>
      <c r="Y11" s="16">
        <v>15.09</v>
      </c>
      <c r="Z11" s="27">
        <v>208.67</v>
      </c>
      <c r="AA11" s="12">
        <f t="shared" ref="AA11:AA19" si="3">Z11*U11</f>
        <v>834.68</v>
      </c>
    </row>
    <row r="12" spans="1:27" s="18" customFormat="1" ht="33.75" customHeight="1" thickBot="1" x14ac:dyDescent="0.3">
      <c r="A12" s="58" t="s">
        <v>59</v>
      </c>
      <c r="B12" s="59"/>
      <c r="C12" s="58" t="s">
        <v>57</v>
      </c>
      <c r="D12" s="59"/>
      <c r="E12" s="15" t="s">
        <v>58</v>
      </c>
      <c r="F12" s="35" t="s">
        <v>40</v>
      </c>
      <c r="G12" s="35" t="s">
        <v>23</v>
      </c>
      <c r="H12" s="36" t="s">
        <v>49</v>
      </c>
      <c r="I12" s="12" t="s">
        <v>46</v>
      </c>
      <c r="J12" s="13">
        <v>3</v>
      </c>
      <c r="K12" s="14" t="s">
        <v>60</v>
      </c>
      <c r="L12" s="15"/>
      <c r="M12" s="16">
        <v>340</v>
      </c>
      <c r="N12" s="16">
        <v>354</v>
      </c>
      <c r="O12" s="16">
        <v>315</v>
      </c>
      <c r="P12" s="16" t="s">
        <v>23</v>
      </c>
      <c r="Q12" s="16" t="s">
        <v>23</v>
      </c>
      <c r="R12" s="17" t="s">
        <v>23</v>
      </c>
      <c r="S12" s="12">
        <v>571.34</v>
      </c>
      <c r="T12" s="38">
        <f t="shared" si="0"/>
        <v>1009</v>
      </c>
      <c r="U12" s="13">
        <v>4</v>
      </c>
      <c r="V12" s="39">
        <v>3</v>
      </c>
      <c r="W12" s="40">
        <f t="shared" si="1"/>
        <v>336.33</v>
      </c>
      <c r="X12" s="40">
        <f t="shared" si="2"/>
        <v>19.760000000000002</v>
      </c>
      <c r="Y12" s="16">
        <v>4.4400000000000004</v>
      </c>
      <c r="Z12" s="27">
        <v>336.33</v>
      </c>
      <c r="AA12" s="12">
        <f t="shared" si="3"/>
        <v>1345.32</v>
      </c>
    </row>
    <row r="13" spans="1:27" s="18" customFormat="1" ht="52.15" customHeight="1" x14ac:dyDescent="0.25">
      <c r="A13" s="58" t="s">
        <v>64</v>
      </c>
      <c r="B13" s="59"/>
      <c r="C13" s="58" t="s">
        <v>62</v>
      </c>
      <c r="D13" s="59"/>
      <c r="E13" s="15" t="s">
        <v>63</v>
      </c>
      <c r="F13" s="35">
        <v>2</v>
      </c>
      <c r="G13" s="37" t="s">
        <v>44</v>
      </c>
      <c r="H13" s="36" t="s">
        <v>39</v>
      </c>
      <c r="I13" s="12" t="s">
        <v>29</v>
      </c>
      <c r="J13" s="13">
        <v>4</v>
      </c>
      <c r="K13" s="14" t="s">
        <v>61</v>
      </c>
      <c r="L13" s="15"/>
      <c r="M13" s="16">
        <v>284</v>
      </c>
      <c r="N13" s="16">
        <v>247</v>
      </c>
      <c r="O13" s="16">
        <v>284</v>
      </c>
      <c r="P13" s="16" t="s">
        <v>23</v>
      </c>
      <c r="Q13" s="16" t="s">
        <v>23</v>
      </c>
      <c r="R13" s="17" t="s">
        <v>23</v>
      </c>
      <c r="S13" s="12">
        <v>54.88</v>
      </c>
      <c r="T13" s="38">
        <f t="shared" si="0"/>
        <v>815</v>
      </c>
      <c r="U13" s="13">
        <v>8</v>
      </c>
      <c r="V13" s="39">
        <v>3</v>
      </c>
      <c r="W13" s="40">
        <f t="shared" si="1"/>
        <v>271.67</v>
      </c>
      <c r="X13" s="40">
        <f t="shared" si="2"/>
        <v>21.36</v>
      </c>
      <c r="Y13" s="16">
        <v>7.86</v>
      </c>
      <c r="Z13" s="27">
        <v>271.67</v>
      </c>
      <c r="AA13" s="12">
        <f t="shared" si="3"/>
        <v>2173.36</v>
      </c>
    </row>
    <row r="14" spans="1:27" s="18" customFormat="1" ht="49.15" customHeight="1" x14ac:dyDescent="0.25">
      <c r="A14" s="58" t="s">
        <v>68</v>
      </c>
      <c r="B14" s="59"/>
      <c r="C14" s="58" t="s">
        <v>66</v>
      </c>
      <c r="D14" s="59"/>
      <c r="E14" s="15" t="s">
        <v>67</v>
      </c>
      <c r="F14" s="35">
        <v>2</v>
      </c>
      <c r="G14" s="35" t="s">
        <v>41</v>
      </c>
      <c r="H14" s="36" t="s">
        <v>39</v>
      </c>
      <c r="I14" s="12" t="s">
        <v>29</v>
      </c>
      <c r="J14" s="13">
        <v>5</v>
      </c>
      <c r="K14" s="14" t="s">
        <v>65</v>
      </c>
      <c r="L14" s="15"/>
      <c r="M14" s="16">
        <v>783</v>
      </c>
      <c r="N14" s="16">
        <v>850</v>
      </c>
      <c r="O14" s="16">
        <v>568</v>
      </c>
      <c r="P14" s="16" t="s">
        <v>23</v>
      </c>
      <c r="Q14" s="16" t="s">
        <v>23</v>
      </c>
      <c r="R14" s="17" t="s">
        <v>23</v>
      </c>
      <c r="S14" s="12">
        <v>325.83</v>
      </c>
      <c r="T14" s="38">
        <f t="shared" si="0"/>
        <v>2201</v>
      </c>
      <c r="U14" s="13">
        <v>2</v>
      </c>
      <c r="V14" s="39">
        <v>3</v>
      </c>
      <c r="W14" s="40">
        <f t="shared" si="1"/>
        <v>733.67</v>
      </c>
      <c r="X14" s="40">
        <f t="shared" si="2"/>
        <v>147.33000000000001</v>
      </c>
      <c r="Y14" s="16">
        <v>20.079999999999998</v>
      </c>
      <c r="Z14" s="27">
        <v>733.67</v>
      </c>
      <c r="AA14" s="12">
        <f t="shared" si="3"/>
        <v>1467.34</v>
      </c>
    </row>
    <row r="15" spans="1:27" s="18" customFormat="1" ht="54.75" customHeight="1" x14ac:dyDescent="0.25">
      <c r="A15" s="58" t="s">
        <v>68</v>
      </c>
      <c r="B15" s="59"/>
      <c r="C15" s="58" t="s">
        <v>66</v>
      </c>
      <c r="D15" s="59"/>
      <c r="E15" s="15" t="s">
        <v>67</v>
      </c>
      <c r="F15" s="35">
        <v>2</v>
      </c>
      <c r="G15" s="35" t="s">
        <v>41</v>
      </c>
      <c r="H15" s="36" t="s">
        <v>39</v>
      </c>
      <c r="I15" s="12" t="s">
        <v>29</v>
      </c>
      <c r="J15" s="13">
        <v>6</v>
      </c>
      <c r="K15" s="14" t="s">
        <v>65</v>
      </c>
      <c r="L15" s="15"/>
      <c r="M15" s="16">
        <v>509</v>
      </c>
      <c r="N15" s="16">
        <v>417</v>
      </c>
      <c r="O15" s="16">
        <v>629</v>
      </c>
      <c r="P15" s="16" t="s">
        <v>23</v>
      </c>
      <c r="Q15" s="16" t="s">
        <v>23</v>
      </c>
      <c r="R15" s="17" t="s">
        <v>23</v>
      </c>
      <c r="S15" s="17">
        <v>325.83</v>
      </c>
      <c r="T15" s="38">
        <f t="shared" si="0"/>
        <v>1555</v>
      </c>
      <c r="U15" s="13">
        <v>2</v>
      </c>
      <c r="V15" s="39">
        <v>3</v>
      </c>
      <c r="W15" s="40">
        <f t="shared" si="1"/>
        <v>518.33000000000004</v>
      </c>
      <c r="X15" s="40">
        <f t="shared" si="2"/>
        <v>106.31</v>
      </c>
      <c r="Y15" s="16">
        <v>20.51</v>
      </c>
      <c r="Z15" s="27">
        <v>518.33000000000004</v>
      </c>
      <c r="AA15" s="12">
        <f t="shared" si="3"/>
        <v>1036.6600000000001</v>
      </c>
    </row>
    <row r="16" spans="1:27" s="18" customFormat="1" ht="54" customHeight="1" x14ac:dyDescent="0.25">
      <c r="A16" s="58" t="s">
        <v>71</v>
      </c>
      <c r="B16" s="59"/>
      <c r="C16" s="58" t="s">
        <v>70</v>
      </c>
      <c r="D16" s="59"/>
      <c r="E16" s="15" t="s">
        <v>54</v>
      </c>
      <c r="F16" s="35">
        <v>2</v>
      </c>
      <c r="G16" s="35" t="s">
        <v>41</v>
      </c>
      <c r="H16" s="36" t="s">
        <v>39</v>
      </c>
      <c r="I16" s="12" t="s">
        <v>29</v>
      </c>
      <c r="J16" s="13">
        <v>7</v>
      </c>
      <c r="K16" s="14" t="s">
        <v>69</v>
      </c>
      <c r="L16" s="15"/>
      <c r="M16" s="16">
        <v>5208</v>
      </c>
      <c r="N16" s="16">
        <v>4186</v>
      </c>
      <c r="O16" s="16">
        <v>4420</v>
      </c>
      <c r="P16" s="16" t="s">
        <v>23</v>
      </c>
      <c r="Q16" s="16" t="s">
        <v>23</v>
      </c>
      <c r="R16" s="17" t="s">
        <v>23</v>
      </c>
      <c r="S16" s="12">
        <v>61.11</v>
      </c>
      <c r="T16" s="38">
        <f t="shared" si="0"/>
        <v>13814</v>
      </c>
      <c r="U16" s="13">
        <v>1</v>
      </c>
      <c r="V16" s="39">
        <v>3</v>
      </c>
      <c r="W16" s="40">
        <f t="shared" si="1"/>
        <v>4604.67</v>
      </c>
      <c r="X16" s="40">
        <f t="shared" si="2"/>
        <v>535.44000000000005</v>
      </c>
      <c r="Y16" s="16">
        <v>11.63</v>
      </c>
      <c r="Z16" s="27">
        <v>4604.67</v>
      </c>
      <c r="AA16" s="12">
        <f t="shared" si="3"/>
        <v>4604.67</v>
      </c>
    </row>
    <row r="17" spans="1:27" s="18" customFormat="1" ht="54.75" customHeight="1" thickBot="1" x14ac:dyDescent="0.3">
      <c r="A17" s="58" t="s">
        <v>76</v>
      </c>
      <c r="B17" s="59"/>
      <c r="C17" s="58" t="s">
        <v>74</v>
      </c>
      <c r="D17" s="59"/>
      <c r="E17" s="15" t="s">
        <v>75</v>
      </c>
      <c r="F17" s="35">
        <v>1</v>
      </c>
      <c r="G17" s="35" t="s">
        <v>41</v>
      </c>
      <c r="H17" s="36" t="s">
        <v>39</v>
      </c>
      <c r="I17" s="12" t="s">
        <v>29</v>
      </c>
      <c r="J17" s="13">
        <v>8</v>
      </c>
      <c r="K17" s="14" t="s">
        <v>72</v>
      </c>
      <c r="L17" s="15"/>
      <c r="M17" s="16">
        <v>107</v>
      </c>
      <c r="N17" s="16">
        <v>70.900000000000006</v>
      </c>
      <c r="O17" s="16">
        <v>66.900000000000006</v>
      </c>
      <c r="P17" s="16" t="s">
        <v>23</v>
      </c>
      <c r="Q17" s="16" t="s">
        <v>23</v>
      </c>
      <c r="R17" s="17" t="s">
        <v>23</v>
      </c>
      <c r="S17" s="12">
        <v>81.47</v>
      </c>
      <c r="T17" s="38">
        <f t="shared" si="0"/>
        <v>244.8</v>
      </c>
      <c r="U17" s="13">
        <v>200</v>
      </c>
      <c r="V17" s="39">
        <v>3</v>
      </c>
      <c r="W17" s="40">
        <f t="shared" si="1"/>
        <v>81.599999999999994</v>
      </c>
      <c r="X17" s="40">
        <f t="shared" si="2"/>
        <v>22.09</v>
      </c>
      <c r="Y17" s="16">
        <v>27.07</v>
      </c>
      <c r="Z17" s="27">
        <v>81.599999999999994</v>
      </c>
      <c r="AA17" s="12">
        <f t="shared" si="3"/>
        <v>16320</v>
      </c>
    </row>
    <row r="18" spans="1:27" s="18" customFormat="1" ht="52.15" customHeight="1" x14ac:dyDescent="0.25">
      <c r="A18" s="58" t="s">
        <v>78</v>
      </c>
      <c r="B18" s="59"/>
      <c r="C18" s="58" t="s">
        <v>77</v>
      </c>
      <c r="D18" s="59"/>
      <c r="E18" s="15" t="s">
        <v>75</v>
      </c>
      <c r="F18" s="35">
        <v>1</v>
      </c>
      <c r="G18" s="37" t="s">
        <v>44</v>
      </c>
      <c r="H18" s="36" t="s">
        <v>39</v>
      </c>
      <c r="I18" s="12" t="s">
        <v>29</v>
      </c>
      <c r="J18" s="13">
        <v>9</v>
      </c>
      <c r="K18" s="14" t="s">
        <v>73</v>
      </c>
      <c r="L18" s="15"/>
      <c r="M18" s="16">
        <v>161</v>
      </c>
      <c r="N18" s="16">
        <v>176.4</v>
      </c>
      <c r="O18" s="16">
        <v>166.4</v>
      </c>
      <c r="P18" s="16" t="s">
        <v>23</v>
      </c>
      <c r="Q18" s="16" t="s">
        <v>23</v>
      </c>
      <c r="R18" s="17" t="s">
        <v>23</v>
      </c>
      <c r="S18" s="12">
        <v>206.89</v>
      </c>
      <c r="T18" s="38">
        <f t="shared" ref="T18" si="4">M18+N18+O18</f>
        <v>503.8</v>
      </c>
      <c r="U18" s="13">
        <v>100</v>
      </c>
      <c r="V18" s="39">
        <v>3</v>
      </c>
      <c r="W18" s="40">
        <f t="shared" ref="W18" si="5">T18/V18</f>
        <v>167.93</v>
      </c>
      <c r="X18" s="40">
        <f t="shared" ref="X18" si="6">IF(ISERR(STDEV(M18:R18)),"",STDEV(M18:R18))</f>
        <v>7.81</v>
      </c>
      <c r="Y18" s="16">
        <v>4.6500000000000004</v>
      </c>
      <c r="Z18" s="27">
        <v>167.93</v>
      </c>
      <c r="AA18" s="12">
        <f t="shared" ref="AA18" si="7">Z18*U18</f>
        <v>16793</v>
      </c>
    </row>
    <row r="19" spans="1:27" s="18" customFormat="1" ht="59.25" customHeight="1" x14ac:dyDescent="0.25">
      <c r="A19" s="58" t="s">
        <v>82</v>
      </c>
      <c r="B19" s="59"/>
      <c r="C19" s="58" t="s">
        <v>80</v>
      </c>
      <c r="D19" s="59"/>
      <c r="E19" s="15" t="s">
        <v>81</v>
      </c>
      <c r="F19" s="35">
        <v>2</v>
      </c>
      <c r="G19" s="35" t="s">
        <v>41</v>
      </c>
      <c r="H19" s="36" t="s">
        <v>39</v>
      </c>
      <c r="I19" s="12" t="s">
        <v>29</v>
      </c>
      <c r="J19" s="13">
        <v>10</v>
      </c>
      <c r="K19" s="14" t="s">
        <v>79</v>
      </c>
      <c r="L19" s="15"/>
      <c r="M19" s="16">
        <v>3082</v>
      </c>
      <c r="N19" s="16">
        <v>3085</v>
      </c>
      <c r="O19" s="16">
        <v>3139</v>
      </c>
      <c r="P19" s="16" t="s">
        <v>23</v>
      </c>
      <c r="Q19" s="16" t="s">
        <v>23</v>
      </c>
      <c r="R19" s="17">
        <v>27.27</v>
      </c>
      <c r="S19" s="12">
        <v>186.08</v>
      </c>
      <c r="T19" s="38">
        <f t="shared" si="0"/>
        <v>9306</v>
      </c>
      <c r="U19" s="13">
        <v>3</v>
      </c>
      <c r="V19" s="39">
        <v>3</v>
      </c>
      <c r="W19" s="40">
        <f t="shared" si="1"/>
        <v>3102</v>
      </c>
      <c r="X19" s="40">
        <f t="shared" si="2"/>
        <v>1537.59</v>
      </c>
      <c r="Y19" s="16">
        <v>1.03</v>
      </c>
      <c r="Z19" s="27">
        <v>3102</v>
      </c>
      <c r="AA19" s="12">
        <f t="shared" si="3"/>
        <v>9306</v>
      </c>
    </row>
    <row r="20" spans="1:27" s="18" customFormat="1" ht="72" customHeight="1" x14ac:dyDescent="0.25">
      <c r="A20" s="52" t="s">
        <v>34</v>
      </c>
      <c r="B20" s="52"/>
      <c r="C20" s="52"/>
      <c r="D20" s="52"/>
      <c r="E20" s="52"/>
      <c r="F20" s="52"/>
      <c r="G20" s="52"/>
      <c r="H20" s="52"/>
      <c r="I20" s="52"/>
      <c r="J20" s="55" t="s">
        <v>24</v>
      </c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7"/>
      <c r="AA20" s="20">
        <f>SUM(AA10:AA19)</f>
        <v>55881.69</v>
      </c>
    </row>
    <row r="21" spans="1:27" s="18" customFormat="1" ht="71.25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64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6"/>
      <c r="AA21" s="30"/>
    </row>
    <row r="22" spans="1:27" s="18" customFormat="1" ht="93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L22" s="45" t="s">
        <v>14</v>
      </c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</row>
    <row r="23" spans="1:27" s="18" customFormat="1" ht="54" customHeight="1" x14ac:dyDescent="0.25">
      <c r="A23" s="51" t="s">
        <v>35</v>
      </c>
      <c r="B23" s="51"/>
      <c r="C23" s="51"/>
      <c r="D23" s="51"/>
      <c r="E23" s="51"/>
      <c r="F23" s="51"/>
      <c r="G23" s="51"/>
      <c r="H23" s="51"/>
      <c r="I23" s="51"/>
      <c r="L23" s="51" t="s">
        <v>36</v>
      </c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spans="1:27" s="18" customFormat="1" ht="68.25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21"/>
      <c r="K24" s="21"/>
      <c r="L24" s="51" t="s">
        <v>19</v>
      </c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spans="1:27" s="18" customFormat="1" ht="51" customHeight="1" x14ac:dyDescent="0.25">
      <c r="A25" s="51" t="s">
        <v>28</v>
      </c>
      <c r="B25" s="51"/>
      <c r="C25" s="51"/>
      <c r="D25" s="51"/>
      <c r="E25" s="51"/>
      <c r="F25" s="51"/>
      <c r="G25" s="51"/>
      <c r="H25" s="51"/>
      <c r="I25" s="51"/>
      <c r="J25" s="21"/>
      <c r="K25" s="2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8"/>
      <c r="AA25" s="2"/>
    </row>
    <row r="26" spans="1:27" s="18" customFormat="1" ht="63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21"/>
      <c r="K26" s="21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8"/>
      <c r="AA26" s="2"/>
    </row>
    <row r="27" spans="1:27" s="18" customFormat="1" ht="52.15" customHeight="1" x14ac:dyDescent="0.25">
      <c r="A27" s="2" t="s">
        <v>51</v>
      </c>
      <c r="B27" s="2"/>
      <c r="C27" s="2"/>
      <c r="D27" s="2"/>
      <c r="E27" s="2"/>
      <c r="F27" s="2"/>
      <c r="G27" s="2"/>
      <c r="H27" s="2"/>
      <c r="I27" s="2"/>
      <c r="J27" s="21"/>
      <c r="K27" s="2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8"/>
      <c r="AA27" s="2"/>
    </row>
    <row r="28" spans="1:27" s="18" customFormat="1" ht="7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1"/>
      <c r="K28" s="21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8"/>
      <c r="AA28" s="2"/>
    </row>
    <row r="29" spans="1:27" s="18" customFormat="1" ht="52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1"/>
      <c r="K29" s="2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34"/>
      <c r="AA29" s="2"/>
    </row>
    <row r="30" spans="1:27" s="18" customFormat="1" ht="43.9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1"/>
      <c r="K30" s="21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3"/>
      <c r="W30" s="24"/>
      <c r="X30" s="24"/>
      <c r="Y30" s="24"/>
      <c r="Z30" s="34"/>
      <c r="AA30" s="2"/>
    </row>
    <row r="31" spans="1:27" s="18" customFormat="1" ht="50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1"/>
      <c r="K31" s="2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5"/>
      <c r="W31" s="22"/>
      <c r="X31" s="25"/>
      <c r="Y31" s="25"/>
      <c r="Z31" s="28"/>
      <c r="AA31" s="2"/>
    </row>
    <row r="32" spans="1:27" s="18" customFormat="1" ht="43.9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1"/>
      <c r="K32" s="2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8"/>
      <c r="AA32" s="2"/>
    </row>
    <row r="33" spans="1:30" s="18" customFormat="1" ht="6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1"/>
      <c r="K33" s="21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8"/>
      <c r="AA33" s="2"/>
    </row>
    <row r="34" spans="1:30" s="18" customFormat="1" ht="48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1"/>
      <c r="K34" s="21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8"/>
      <c r="AA34" s="2"/>
    </row>
    <row r="35" spans="1:30" s="18" customFormat="1" ht="53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1"/>
      <c r="K35" s="21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8"/>
      <c r="AA35" s="2"/>
    </row>
    <row r="36" spans="1:30" s="18" customFormat="1" ht="26.4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1"/>
      <c r="K36" s="21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8"/>
      <c r="AA36" s="2"/>
    </row>
    <row r="37" spans="1:30" s="18" customFormat="1" ht="33.6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1"/>
      <c r="K37" s="21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8"/>
      <c r="AA37" s="2"/>
    </row>
    <row r="38" spans="1:30" s="18" customFormat="1" ht="43.9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1"/>
      <c r="K38" s="21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8"/>
      <c r="AA38" s="2"/>
    </row>
    <row r="39" spans="1:30" s="18" customFormat="1" ht="22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1"/>
      <c r="K39" s="21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8"/>
      <c r="AA39" s="2"/>
    </row>
    <row r="40" spans="1:30" s="18" customFormat="1" ht="22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1"/>
      <c r="K40" s="21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8"/>
      <c r="AA40" s="2"/>
      <c r="AD40" s="29"/>
    </row>
    <row r="41" spans="1:30" s="18" customFormat="1" ht="4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1"/>
      <c r="K41" s="21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8"/>
      <c r="AA41" s="2"/>
      <c r="AD41" s="29"/>
    </row>
    <row r="42" spans="1:30" s="18" customFormat="1" ht="32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1"/>
      <c r="K42" s="2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8"/>
      <c r="AA42" s="2"/>
    </row>
    <row r="43" spans="1:30" ht="70.150000000000006" customHeight="1" x14ac:dyDescent="0.25"/>
    <row r="44" spans="1:30" ht="15" customHeight="1" x14ac:dyDescent="0.25"/>
    <row r="45" spans="1:30" ht="16.149999999999999" customHeight="1" x14ac:dyDescent="0.25"/>
  </sheetData>
  <autoFilter ref="K1:K31"/>
  <mergeCells count="51">
    <mergeCell ref="A18:B18"/>
    <mergeCell ref="C18:D18"/>
    <mergeCell ref="A19:B19"/>
    <mergeCell ref="C19:D19"/>
    <mergeCell ref="V7:V8"/>
    <mergeCell ref="U7:U8"/>
    <mergeCell ref="A16:B16"/>
    <mergeCell ref="C16:D16"/>
    <mergeCell ref="A17:B17"/>
    <mergeCell ref="C17:D17"/>
    <mergeCell ref="A14:B14"/>
    <mergeCell ref="C14:D14"/>
    <mergeCell ref="A15:B15"/>
    <mergeCell ref="C15:D15"/>
    <mergeCell ref="A13:B13"/>
    <mergeCell ref="C13:D13"/>
    <mergeCell ref="C10:D10"/>
    <mergeCell ref="A10:B10"/>
    <mergeCell ref="A11:B11"/>
    <mergeCell ref="C11:D11"/>
    <mergeCell ref="J21:Z21"/>
    <mergeCell ref="L23:AA23"/>
    <mergeCell ref="A1:AA4"/>
    <mergeCell ref="A5:AA6"/>
    <mergeCell ref="R7:R8"/>
    <mergeCell ref="A7:B7"/>
    <mergeCell ref="S7:S8"/>
    <mergeCell ref="C7:D7"/>
    <mergeCell ref="E7:F7"/>
    <mergeCell ref="T7:T8"/>
    <mergeCell ref="AA7:AA8"/>
    <mergeCell ref="I7:I9"/>
    <mergeCell ref="C8:D9"/>
    <mergeCell ref="A8:B9"/>
    <mergeCell ref="W7:Y7"/>
    <mergeCell ref="Z7:Z8"/>
    <mergeCell ref="K7:L8"/>
    <mergeCell ref="L22:AA22"/>
    <mergeCell ref="J7:J8"/>
    <mergeCell ref="M7:Q7"/>
    <mergeCell ref="A25:I26"/>
    <mergeCell ref="A23:I24"/>
    <mergeCell ref="A20:I22"/>
    <mergeCell ref="K9:L9"/>
    <mergeCell ref="J20:Z20"/>
    <mergeCell ref="L24:AA24"/>
    <mergeCell ref="A12:B12"/>
    <mergeCell ref="C12:D12"/>
    <mergeCell ref="F8:F9"/>
    <mergeCell ref="E8:E9"/>
    <mergeCell ref="H8:H9"/>
  </mergeCells>
  <phoneticPr fontId="19" type="noConversion"/>
  <pageMargins left="0.39370078740157483" right="0.39370078740157483" top="0.59055118110236227" bottom="0.59055118110236227" header="0" footer="0"/>
  <pageSetup paperSize="9"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Obcomadmin</cp:lastModifiedBy>
  <cp:lastPrinted>2025-11-17T09:15:41Z</cp:lastPrinted>
  <dcterms:created xsi:type="dcterms:W3CDTF">2011-08-15T06:57:36Z</dcterms:created>
  <dcterms:modified xsi:type="dcterms:W3CDTF">2026-07-13T14:53:46Z</dcterms:modified>
</cp:coreProperties>
</file>