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2. ЗАКУПКИ 44-ФЗ 2026 ГОД\2. Электронный магазин\45. Страхование перевозчика ОСГОП\От Инициатора\"/>
    </mc:Choice>
  </mc:AlternateContent>
  <xr:revisionPtr revIDLastSave="0" documentId="13_ncr:1_{4F901FEF-7D13-40C2-9EE7-F1836EDD2768}" xr6:coauthVersionLast="45" xr6:coauthVersionMax="45" xr10:uidLastSave="{00000000-0000-0000-0000-000000000000}"/>
  <bookViews>
    <workbookView xWindow="360" yWindow="360" windowWidth="28770" windowHeight="15570" xr2:uid="{00000000-000D-0000-FFFF-FFFF00000000}"/>
  </bookViews>
  <sheets>
    <sheet name="Общий" sheetId="1" r:id="rId1"/>
  </sheets>
  <definedNames>
    <definedName name="_xlnm._FilterDatabase" localSheetId="0" hidden="1">Общий!$A$5:$R$6</definedName>
    <definedName name="_xlnm.Print_Area" localSheetId="0">Общий!$A$1:$Q$13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6" i="1" l="1"/>
  <c r="Q6" i="1" s="1"/>
  <c r="Q8" i="1" s="1"/>
  <c r="N6" i="1"/>
  <c r="O6" i="1" l="1"/>
  <c r="Q7" i="1" l="1"/>
</calcChain>
</file>

<file path=xl/sharedStrings.xml><?xml version="1.0" encoding="utf-8"?>
<sst xmlns="http://schemas.openxmlformats.org/spreadsheetml/2006/main" count="30" uniqueCount="30">
  <si>
    <t xml:space="preserve"> ОБОСНОВАНИЕ НАЧАЛЬНОЙ (МАКСИМАЛЬНОЙ) ЦЕНЫ КОНТРАКТА</t>
  </si>
  <si>
    <t>КТРУ</t>
  </si>
  <si>
    <t>ККН</t>
  </si>
  <si>
    <t>ОКПД2</t>
  </si>
  <si>
    <t>№ п/п</t>
  </si>
  <si>
    <t>Наименование товара (работы, услуги)</t>
  </si>
  <si>
    <t>Номер источника ценовой информации (ИЦИ №i)* и цена единицы ТРУ, представленная i-тым ИЦИ (Цi), руб.</t>
  </si>
  <si>
    <t>Единица измерения</t>
  </si>
  <si>
    <t>Кол-во (объем) закупаемого ТРУ</t>
  </si>
  <si>
    <t>Кол-во значений, используемых в расчете</t>
  </si>
  <si>
    <t>Определение однородности совокупности значений выявленных цен</t>
  </si>
  <si>
    <t>Цена единицы ТРУ, принятая для расчета НМЦК, руб.</t>
  </si>
  <si>
    <t>Сумма, руб.</t>
  </si>
  <si>
    <t>Среднее квадратичное отклонение</t>
  </si>
  <si>
    <r>
      <t xml:space="preserve">Коэффициент вариации цен </t>
    </r>
    <r>
      <rPr>
        <b/>
        <i/>
        <sz val="9"/>
        <color theme="1"/>
        <rFont val="Times New Roman"/>
        <family val="1"/>
        <charset val="204"/>
      </rPr>
      <t>(не должен превышать 33%)</t>
    </r>
  </si>
  <si>
    <t>Начальная (максимальная) цена контракта (НМЦК), руб.</t>
  </si>
  <si>
    <t xml:space="preserve">     4. Цена Контракта включает в себя стоимость товара, а также все расходы Поставщика, понесенные в связи с исполнением Контракта, в том числе стоимость поставки всего объема товара с учетом доставки, перевозки, погрузо-разгрузочных работ, сборки, страхования (при наличии), уплату таможенных пошлин, налогов и других обязательных платежей.</t>
  </si>
  <si>
    <t xml:space="preserve">     5. Валюта, используемая для формирования цены контракта и расчетов с поставщиками - рубль Российской Федерации.</t>
  </si>
  <si>
    <t>автотранспортных средств (КАСКО) Hyundai Sonata</t>
  </si>
  <si>
    <t>ОКПД2/КТРУ/ККН</t>
  </si>
  <si>
    <t xml:space="preserve">    1. Начальная (максимальная) цена контракта определена и обоснована в соответствии с требованиями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(далее – Закон) ,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и подпункта "в" пункта 7 постановления Правительства РФ от 23.12.2024 №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 (далее – постановление Правительства РФ от 23.12.2024 № 1875), посредством применения метода сопоставимых рыночных цен (анализа рынка). 
    2. Порядок формирования начальной (максимальной) цены контракта:</t>
  </si>
  <si>
    <t xml:space="preserve">    3. Метод сопоставимых рыночных цен (анализа рынка) заключается в установлении начальной (максимальной) цены контракта на основании информации о рыночных ценах идентичных услуг, планируемых к закупке, или при их отсутствии однородных услуг.
     В целях применения метода заказчик использовал информацию о ценах товаров полученную по запросу заказчика у Поставщиков, осуществляющих оказание идентичных услуг, планируемых к закупке.                                      </t>
  </si>
  <si>
    <t>усл. ед.</t>
  </si>
  <si>
    <t>65.12.21.000</t>
  </si>
  <si>
    <t>Услуги по обязательному страхованию гражданской ответственности (ОСГОП)</t>
  </si>
  <si>
    <t>ИЦИ №1           (Вх. № 274 от 04.05.2026)</t>
  </si>
  <si>
    <t>ИЦИ №2           (Вх. № 275 от 04.05.2026)</t>
  </si>
  <si>
    <t>ИЦИ №3           (Вх. № 276 от 04.05.2026)</t>
  </si>
  <si>
    <t>Минимальная величина цены единицы ТРУ, руб.</t>
  </si>
  <si>
    <r>
      <t xml:space="preserve">     Таким образом, начальная (максимальная) цена контракта, определяемая методом сопоставимых рыночных цен, равна </t>
    </r>
    <r>
      <rPr>
        <sz val="10"/>
        <rFont val="Times New Roman"/>
        <family val="1"/>
        <charset val="204"/>
      </rPr>
      <t>11 932,81  (одиннадцать тысяч девятьсот тридцать два рубля 81 копейка).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</si>
</sst>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8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9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rgb="FFC000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sz val="11"/>
      <color rgb="FFC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1"/>
    </font>
    <font>
      <sz val="9"/>
      <color rgb="FF000000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3" fontId="0" fillId="0" borderId="0" xfId="0" applyNumberFormat="1"/>
    <xf numFmtId="3" fontId="0" fillId="2" borderId="0" xfId="0" applyNumberFormat="1" applyFill="1" applyAlignment="1">
      <alignment horizontal="left"/>
    </xf>
    <xf numFmtId="0" fontId="0" fillId="2" borderId="0" xfId="0" applyFill="1" applyAlignment="1">
      <alignment horizontal="left"/>
    </xf>
    <xf numFmtId="3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1" fontId="9" fillId="5" borderId="3" xfId="0" applyNumberFormat="1" applyFont="1" applyFill="1" applyBorder="1" applyAlignment="1">
      <alignment horizontal="center" vertical="top" wrapText="1"/>
    </xf>
    <xf numFmtId="3" fontId="0" fillId="0" borderId="0" xfId="0" applyNumberFormat="1" applyAlignment="1">
      <alignment vertical="top"/>
    </xf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" fontId="0" fillId="0" borderId="0" xfId="0" applyNumberFormat="1" applyAlignment="1">
      <alignment vertical="top"/>
    </xf>
    <xf numFmtId="0" fontId="8" fillId="0" borderId="5" xfId="0" applyFont="1" applyBorder="1" applyAlignment="1">
      <alignment wrapText="1"/>
    </xf>
    <xf numFmtId="0" fontId="8" fillId="0" borderId="4" xfId="0" applyFont="1" applyBorder="1" applyAlignment="1">
      <alignment wrapText="1"/>
    </xf>
    <xf numFmtId="4" fontId="13" fillId="3" borderId="1" xfId="0" applyNumberFormat="1" applyFont="1" applyFill="1" applyBorder="1" applyAlignment="1">
      <alignment horizontal="center" vertical="center" wrapText="1"/>
    </xf>
    <xf numFmtId="3" fontId="9" fillId="5" borderId="3" xfId="0" applyNumberFormat="1" applyFont="1" applyFill="1" applyBorder="1" applyAlignment="1">
      <alignment horizontal="center" vertical="top" wrapText="1"/>
    </xf>
    <xf numFmtId="1" fontId="10" fillId="5" borderId="3" xfId="0" applyNumberFormat="1" applyFont="1" applyFill="1" applyBorder="1" applyAlignment="1">
      <alignment horizontal="center" vertical="top" wrapText="1"/>
    </xf>
    <xf numFmtId="4" fontId="9" fillId="5" borderId="3" xfId="0" applyNumberFormat="1" applyFont="1" applyFill="1" applyBorder="1" applyAlignment="1">
      <alignment horizontal="center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3" borderId="2" xfId="0" applyNumberFormat="1" applyFont="1" applyFill="1" applyBorder="1" applyAlignment="1">
      <alignment horizontal="center" vertical="center" wrapText="1"/>
    </xf>
    <xf numFmtId="3" fontId="8" fillId="0" borderId="8" xfId="0" applyNumberFormat="1" applyFont="1" applyBorder="1" applyAlignment="1">
      <alignment horizontal="center" vertical="center" wrapText="1"/>
    </xf>
    <xf numFmtId="4" fontId="8" fillId="4" borderId="2" xfId="0" applyNumberFormat="1" applyFont="1" applyFill="1" applyBorder="1" applyAlignment="1">
      <alignment horizontal="center" vertical="center" wrapText="1"/>
    </xf>
    <xf numFmtId="164" fontId="8" fillId="4" borderId="2" xfId="0" applyNumberFormat="1" applyFont="1" applyFill="1" applyBorder="1" applyAlignment="1">
      <alignment horizontal="center" vertical="center" wrapText="1"/>
    </xf>
    <xf numFmtId="4" fontId="11" fillId="5" borderId="3" xfId="0" applyNumberFormat="1" applyFont="1" applyFill="1" applyBorder="1" applyAlignment="1">
      <alignment horizontal="center" vertical="top" wrapText="1"/>
    </xf>
    <xf numFmtId="4" fontId="10" fillId="5" borderId="3" xfId="0" applyNumberFormat="1" applyFont="1" applyFill="1" applyBorder="1" applyAlignment="1">
      <alignment horizontal="center" vertical="top" wrapText="1"/>
    </xf>
    <xf numFmtId="164" fontId="10" fillId="5" borderId="3" xfId="0" applyNumberFormat="1" applyFont="1" applyFill="1" applyBorder="1" applyAlignment="1">
      <alignment horizontal="center" vertical="top" wrapText="1"/>
    </xf>
    <xf numFmtId="4" fontId="10" fillId="5" borderId="9" xfId="0" applyNumberFormat="1" applyFont="1" applyFill="1" applyBorder="1" applyAlignment="1">
      <alignment horizontal="center" vertical="top" wrapText="1"/>
    </xf>
    <xf numFmtId="1" fontId="15" fillId="0" borderId="7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6" borderId="7" xfId="0" applyFont="1" applyFill="1" applyBorder="1" applyAlignment="1">
      <alignment horizontal="center" vertical="center" wrapText="1"/>
    </xf>
    <xf numFmtId="4" fontId="8" fillId="6" borderId="8" xfId="0" applyNumberFormat="1" applyFont="1" applyFill="1" applyBorder="1" applyAlignment="1">
      <alignment horizontal="center" vertical="center" wrapText="1"/>
    </xf>
    <xf numFmtId="4" fontId="8" fillId="6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4" fontId="4" fillId="3" borderId="2" xfId="0" applyNumberFormat="1" applyFont="1" applyFill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4" fontId="12" fillId="0" borderId="4" xfId="0" applyNumberFormat="1" applyFont="1" applyBorder="1" applyAlignment="1">
      <alignment horizontal="center" vertical="center" wrapText="1"/>
    </xf>
    <xf numFmtId="4" fontId="12" fillId="0" borderId="5" xfId="0" applyNumberFormat="1" applyFont="1" applyBorder="1" applyAlignment="1">
      <alignment horizontal="center" vertical="center" wrapText="1"/>
    </xf>
    <xf numFmtId="4" fontId="12" fillId="0" borderId="6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3" fontId="4" fillId="3" borderId="1" xfId="0" applyNumberFormat="1" applyFont="1" applyFill="1" applyBorder="1" applyAlignment="1">
      <alignment horizontal="center" vertical="center" wrapText="1"/>
    </xf>
    <xf numFmtId="3" fontId="4" fillId="3" borderId="2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left" vertical="center" wrapText="1"/>
    </xf>
    <xf numFmtId="0" fontId="14" fillId="6" borderId="0" xfId="0" applyFont="1" applyFill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</cellXfs>
  <cellStyles count="1">
    <cellStyle name="Обычный" xfId="0" builtinId="0"/>
  </cellStyles>
  <dxfs count="6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219075</xdr:colOff>
      <xdr:row>3</xdr:row>
      <xdr:rowOff>0</xdr:rowOff>
    </xdr:from>
    <xdr:to>
      <xdr:col>14</xdr:col>
      <xdr:colOff>485775</xdr:colOff>
      <xdr:row>3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1080DD5B-D7DC-471E-9F5A-942CDC8229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611100" y="108585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4</xdr:row>
      <xdr:rowOff>295275</xdr:rowOff>
    </xdr:from>
    <xdr:to>
      <xdr:col>9</xdr:col>
      <xdr:colOff>447675</xdr:colOff>
      <xdr:row>4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17E5181C-B5B5-4C20-93C8-032799321A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705850" y="234315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4</xdr:row>
      <xdr:rowOff>638175</xdr:rowOff>
    </xdr:from>
    <xdr:to>
      <xdr:col>14</xdr:col>
      <xdr:colOff>704850</xdr:colOff>
      <xdr:row>4</xdr:row>
      <xdr:rowOff>638175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3A8ADC8A-5E8B-44BD-997C-C4194482F5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8700" y="268605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219075</xdr:colOff>
      <xdr:row>6</xdr:row>
      <xdr:rowOff>0</xdr:rowOff>
    </xdr:from>
    <xdr:to>
      <xdr:col>12</xdr:col>
      <xdr:colOff>485775</xdr:colOff>
      <xdr:row>6</xdr:row>
      <xdr:rowOff>0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38CB3E4D-39EC-440B-9548-0516416BDC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896600" y="296227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219075</xdr:colOff>
      <xdr:row>6</xdr:row>
      <xdr:rowOff>0</xdr:rowOff>
    </xdr:from>
    <xdr:to>
      <xdr:col>12</xdr:col>
      <xdr:colOff>485775</xdr:colOff>
      <xdr:row>6</xdr:row>
      <xdr:rowOff>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2B117D1A-8C46-4B70-BF4D-16AE877162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896600" y="296227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3</xdr:row>
      <xdr:rowOff>28575</xdr:rowOff>
    </xdr:from>
    <xdr:to>
      <xdr:col>9</xdr:col>
      <xdr:colOff>13758</xdr:colOff>
      <xdr:row>3</xdr:row>
      <xdr:rowOff>190500</xdr:rowOff>
    </xdr:to>
    <xdr:pic>
      <xdr:nvPicPr>
        <xdr:cNvPr id="7" name="Рисунок 5">
          <a:extLst>
            <a:ext uri="{FF2B5EF4-FFF2-40B4-BE49-F238E27FC236}">
              <a16:creationId xmlns:a16="http://schemas.microsoft.com/office/drawing/2014/main" id="{A50277FF-CDD3-4D93-9E17-6DC2F8F0AF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5850" y="1304925"/>
          <a:ext cx="95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R13"/>
  <sheetViews>
    <sheetView tabSelected="1" topLeftCell="D1" zoomScaleNormal="100" zoomScaleSheetLayoutView="90" workbookViewId="0">
      <selection activeCell="U10" sqref="U10"/>
    </sheetView>
  </sheetViews>
  <sheetFormatPr defaultColWidth="9.140625" defaultRowHeight="15" x14ac:dyDescent="0.25"/>
  <cols>
    <col min="1" max="1" width="16.42578125" style="13" hidden="1" customWidth="1"/>
    <col min="2" max="2" width="20.42578125" style="13" hidden="1" customWidth="1"/>
    <col min="3" max="3" width="14.42578125" style="13" hidden="1" customWidth="1"/>
    <col min="4" max="4" width="3.5703125" style="14" customWidth="1"/>
    <col min="5" max="5" width="19.7109375" style="14" customWidth="1"/>
    <col min="6" max="6" width="36" style="13" customWidth="1"/>
    <col min="7" max="7" width="12.7109375" style="13" customWidth="1"/>
    <col min="8" max="8" width="12.5703125" style="13" customWidth="1"/>
    <col min="9" max="9" width="12.42578125" style="13" bestFit="1" customWidth="1"/>
    <col min="10" max="10" width="14" style="13" customWidth="1"/>
    <col min="11" max="11" width="10.42578125" style="11" customWidth="1"/>
    <col min="12" max="12" width="9.85546875" style="13" customWidth="1"/>
    <col min="13" max="13" width="11.5703125" style="13" customWidth="1"/>
    <col min="14" max="14" width="14.140625" style="13" customWidth="1"/>
    <col min="15" max="16" width="10.85546875" style="13" customWidth="1"/>
    <col min="17" max="17" width="24.5703125" style="13" customWidth="1"/>
    <col min="18" max="18" width="4.85546875" style="11" bestFit="1" customWidth="1"/>
    <col min="19" max="16384" width="9.140625" style="13"/>
  </cols>
  <sheetData>
    <row r="1" spans="1:18" customFormat="1" ht="40.5" customHeight="1" x14ac:dyDescent="0.25">
      <c r="A1" s="37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1"/>
    </row>
    <row r="2" spans="1:18" customFormat="1" x14ac:dyDescent="0.25">
      <c r="A2" s="39" t="s">
        <v>0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1"/>
    </row>
    <row r="3" spans="1:18" s="3" customFormat="1" ht="126" customHeight="1" x14ac:dyDescent="0.25">
      <c r="A3" s="40" t="s">
        <v>20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2"/>
    </row>
    <row r="4" spans="1:18" s="5" customFormat="1" ht="60.75" customHeight="1" x14ac:dyDescent="0.25">
      <c r="A4" s="41" t="s">
        <v>1</v>
      </c>
      <c r="B4" s="41" t="s">
        <v>2</v>
      </c>
      <c r="C4" s="41" t="s">
        <v>3</v>
      </c>
      <c r="D4" s="43" t="s">
        <v>4</v>
      </c>
      <c r="E4" s="44" t="s">
        <v>19</v>
      </c>
      <c r="F4" s="41" t="s">
        <v>5</v>
      </c>
      <c r="G4" s="41" t="s">
        <v>6</v>
      </c>
      <c r="H4" s="41"/>
      <c r="I4" s="41"/>
      <c r="J4" s="54" t="s">
        <v>8</v>
      </c>
      <c r="K4" s="54" t="s">
        <v>7</v>
      </c>
      <c r="L4" s="56" t="s">
        <v>9</v>
      </c>
      <c r="M4" s="45" t="s">
        <v>10</v>
      </c>
      <c r="N4" s="45"/>
      <c r="O4" s="45"/>
      <c r="P4" s="45" t="s">
        <v>11</v>
      </c>
      <c r="Q4" s="47" t="s">
        <v>12</v>
      </c>
      <c r="R4" s="4"/>
    </row>
    <row r="5" spans="1:18" s="5" customFormat="1" ht="72" x14ac:dyDescent="0.25">
      <c r="A5" s="42"/>
      <c r="B5" s="42"/>
      <c r="C5" s="42"/>
      <c r="D5" s="44"/>
      <c r="E5" s="49"/>
      <c r="F5" s="42"/>
      <c r="G5" s="6" t="s">
        <v>25</v>
      </c>
      <c r="H5" s="36" t="s">
        <v>26</v>
      </c>
      <c r="I5" s="36" t="s">
        <v>27</v>
      </c>
      <c r="J5" s="55"/>
      <c r="K5" s="55"/>
      <c r="L5" s="42"/>
      <c r="M5" s="7" t="s">
        <v>28</v>
      </c>
      <c r="N5" s="8" t="s">
        <v>13</v>
      </c>
      <c r="O5" s="9" t="s">
        <v>14</v>
      </c>
      <c r="P5" s="46"/>
      <c r="Q5" s="48"/>
      <c r="R5" s="4"/>
    </row>
    <row r="6" spans="1:18" s="5" customFormat="1" ht="25.5" x14ac:dyDescent="0.25">
      <c r="A6" s="35"/>
      <c r="B6" s="35"/>
      <c r="C6" s="35"/>
      <c r="D6" s="30">
        <v>1</v>
      </c>
      <c r="E6" s="30" t="s">
        <v>23</v>
      </c>
      <c r="F6" s="31" t="s">
        <v>24</v>
      </c>
      <c r="G6" s="33">
        <v>18958.009999999998</v>
      </c>
      <c r="H6" s="34">
        <v>13932.81</v>
      </c>
      <c r="I6" s="34">
        <v>11932.81</v>
      </c>
      <c r="J6" s="32">
        <v>1</v>
      </c>
      <c r="K6" s="21" t="s">
        <v>22</v>
      </c>
      <c r="L6" s="23">
        <v>3</v>
      </c>
      <c r="M6" s="24">
        <v>11932.81</v>
      </c>
      <c r="N6" s="24">
        <f t="shared" ref="N6" si="0">IF(ISERR(STDEV(G6:I6)),"",STDEV(G6:I6))</f>
        <v>3619.5319697441555</v>
      </c>
      <c r="O6" s="25">
        <f t="shared" ref="O6" si="1">IF(ISERR(N6/M6),"",N6/M6)</f>
        <v>0.30332603718186713</v>
      </c>
      <c r="P6" s="21">
        <f t="shared" ref="P6" si="2">ROUND(MIN(M6),2)</f>
        <v>11932.81</v>
      </c>
      <c r="Q6" s="22">
        <f t="shared" ref="Q6" si="3">P6*J6</f>
        <v>11932.81</v>
      </c>
      <c r="R6" s="4"/>
    </row>
    <row r="7" spans="1:18" s="12" customFormat="1" ht="4.5" customHeight="1" x14ac:dyDescent="0.25">
      <c r="A7" s="10"/>
      <c r="B7" s="10"/>
      <c r="C7" s="10"/>
      <c r="D7" s="19"/>
      <c r="E7" s="19"/>
      <c r="F7" s="20" t="s">
        <v>18</v>
      </c>
      <c r="G7" s="20"/>
      <c r="H7" s="20"/>
      <c r="I7" s="20"/>
      <c r="J7" s="26"/>
      <c r="K7" s="18"/>
      <c r="L7" s="20"/>
      <c r="M7" s="27"/>
      <c r="N7" s="27"/>
      <c r="O7" s="28"/>
      <c r="P7" s="28"/>
      <c r="Q7" s="29" t="e">
        <f>SUM(#REF!)</f>
        <v>#REF!</v>
      </c>
      <c r="R7" s="11"/>
    </row>
    <row r="8" spans="1:18" s="12" customFormat="1" ht="22.5" customHeight="1" x14ac:dyDescent="0.2">
      <c r="A8" s="16"/>
      <c r="B8" s="15"/>
      <c r="C8" s="15"/>
      <c r="D8" s="50" t="s">
        <v>15</v>
      </c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2"/>
      <c r="Q8" s="17">
        <f>Q6</f>
        <v>11932.81</v>
      </c>
      <c r="R8" s="11"/>
    </row>
    <row r="9" spans="1:18" customFormat="1" ht="30" customHeight="1" x14ac:dyDescent="0.25">
      <c r="A9" s="57" t="s">
        <v>29</v>
      </c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1"/>
    </row>
    <row r="10" spans="1:18" customFormat="1" ht="36.75" customHeight="1" x14ac:dyDescent="0.25">
      <c r="A10" s="58" t="s">
        <v>21</v>
      </c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1"/>
    </row>
    <row r="11" spans="1:18" customFormat="1" ht="30" customHeight="1" x14ac:dyDescent="0.25">
      <c r="A11" s="58" t="s">
        <v>16</v>
      </c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1"/>
    </row>
    <row r="12" spans="1:18" customFormat="1" ht="13.5" customHeight="1" x14ac:dyDescent="0.25">
      <c r="A12" s="59" t="s">
        <v>17</v>
      </c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1"/>
    </row>
    <row r="13" spans="1:18" customFormat="1" ht="28.5" customHeight="1" x14ac:dyDescent="0.25">
      <c r="A13" s="53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1"/>
    </row>
  </sheetData>
  <autoFilter ref="A5:R6" xr:uid="{00000000-0009-0000-0000-000000000000}"/>
  <mergeCells count="22">
    <mergeCell ref="D8:P8"/>
    <mergeCell ref="A13:Q13"/>
    <mergeCell ref="J4:J5"/>
    <mergeCell ref="K4:K5"/>
    <mergeCell ref="L4:L5"/>
    <mergeCell ref="M4:O4"/>
    <mergeCell ref="A9:Q9"/>
    <mergeCell ref="A10:Q10"/>
    <mergeCell ref="A11:Q11"/>
    <mergeCell ref="A12:Q12"/>
    <mergeCell ref="A1:Q1"/>
    <mergeCell ref="A2:Q2"/>
    <mergeCell ref="A3:Q3"/>
    <mergeCell ref="A4:A5"/>
    <mergeCell ref="B4:B5"/>
    <mergeCell ref="C4:C5"/>
    <mergeCell ref="D4:D5"/>
    <mergeCell ref="F4:F5"/>
    <mergeCell ref="G4:I4"/>
    <mergeCell ref="P4:P5"/>
    <mergeCell ref="Q4:Q5"/>
    <mergeCell ref="E4:E5"/>
  </mergeCells>
  <phoneticPr fontId="16" type="noConversion"/>
  <conditionalFormatting sqref="O7">
    <cfRule type="cellIs" dxfId="5" priority="16" stopIfTrue="1" operator="greaterThanOrEqual">
      <formula>0.33</formula>
    </cfRule>
    <cfRule type="cellIs" dxfId="4" priority="17" stopIfTrue="1" operator="greaterThanOrEqual">
      <formula>0.33</formula>
    </cfRule>
    <cfRule type="cellIs" dxfId="3" priority="18" stopIfTrue="1" operator="between">
      <formula>33</formula>
      <formula>100</formula>
    </cfRule>
  </conditionalFormatting>
  <conditionalFormatting sqref="O6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ageMargins left="0.19685039370078741" right="0.39370078740157483" top="0" bottom="0" header="0" footer="0"/>
  <pageSetup paperSize="9" scale="6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Общий</vt:lpstr>
      <vt:lpstr>Общий!Область_печати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Евгения Валерьевна Янушевская</cp:lastModifiedBy>
  <cp:lastPrinted>2026-06-30T08:44:38Z</cp:lastPrinted>
  <dcterms:created xsi:type="dcterms:W3CDTF">2022-10-26T12:51:50Z</dcterms:created>
  <dcterms:modified xsi:type="dcterms:W3CDTF">2026-07-14T06:01:07Z</dcterms:modified>
</cp:coreProperties>
</file>