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defaultThemeVersion="124226"/>
  <bookViews>
    <workbookView xWindow="32760" yWindow="32760" windowWidth="29040" windowHeight="16440"/>
  </bookViews>
  <sheets>
    <sheet name="НМЦК " sheetId="4" r:id="rId1"/>
  </sheets>
  <definedNames>
    <definedName name="_xlnm.Print_Area" localSheetId="0">'НМЦК '!$A$3:$N$12</definedName>
  </definedNames>
  <calcPr calcId="125725" refMode="R1C1"/>
  <fileRecoveryPr repairLoad="1"/>
</workbook>
</file>

<file path=xl/calcChain.xml><?xml version="1.0" encoding="utf-8"?>
<calcChain xmlns="http://schemas.openxmlformats.org/spreadsheetml/2006/main">
  <c r="K7" i="4"/>
  <c r="L7" s="1"/>
  <c r="M7" s="1"/>
  <c r="N7" s="1"/>
  <c r="N8" s="1"/>
  <c r="H7"/>
  <c r="I7" s="1"/>
  <c r="J7" s="1"/>
</calcChain>
</file>

<file path=xl/comments1.xml><?xml version="1.0" encoding="utf-8"?>
<comments xmlns="http://schemas.openxmlformats.org/spreadsheetml/2006/main">
  <authors>
    <author>Маланичева Василиса Владиславовна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04"/>
          </rPr>
          <t>Маланичева Василиса Владиславовна:</t>
        </r>
        <r>
          <rPr>
            <sz val="9"/>
            <color indexed="81"/>
            <rFont val="Tahoma"/>
            <family val="2"/>
            <charset val="204"/>
          </rPr>
          <t xml:space="preserve">
Распоряжение Комитета по культуре Правительства Санкт-Петербурга от 23.01.2024 N 26 "О внесении изменений в распоряжение Комитета по культуре Санкт-Петербурга от 15.02.2021 N 87"</t>
        </r>
      </text>
    </comment>
  </commentList>
</comments>
</file>

<file path=xl/sharedStrings.xml><?xml version="1.0" encoding="utf-8"?>
<sst xmlns="http://schemas.openxmlformats.org/spreadsheetml/2006/main" count="27" uniqueCount="27">
  <si>
    <t>Наименование оборудования (инвентаря)</t>
  </si>
  <si>
    <t>Ед. изм</t>
  </si>
  <si>
    <t>Кол-во</t>
  </si>
  <si>
    <t>Коммерческие предложения (руб./ед.изм.)</t>
  </si>
  <si>
    <t xml:space="preserve">Средняя арифметическая цена за единицу     &lt;ц&gt; </t>
  </si>
  <si>
    <t>Среднее квадратичное отклонение</t>
  </si>
  <si>
    <t>Оценка однородности совокупности значений выявленных цен, используемых в расчете НМЦК</t>
  </si>
  <si>
    <t>НМЦК, определяемая методом сопоставимых рыночных цен (анализа рынка)*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</si>
  <si>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</si>
  <si>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>Цена за единицу изм. (руб.)</t>
  </si>
  <si>
    <t>Цена за единицу изм. с округлением (вниз) до сотых долей после запятой (руб.)</t>
  </si>
  <si>
    <t>НМЦК контракта с учетом округления цены за единицу (руб.)</t>
  </si>
  <si>
    <t>1</t>
  </si>
  <si>
    <t>СПб ГБПОУ "Санкт-Петербургское музыкально-педагогическое училище"</t>
  </si>
  <si>
    <t xml:space="preserve">Поставщик №1 </t>
  </si>
  <si>
    <t xml:space="preserve">Поставщик №2  </t>
  </si>
  <si>
    <t xml:space="preserve">Поставщик №3 </t>
  </si>
  <si>
    <t>ИТОГО:</t>
  </si>
  <si>
    <t>Исп. Абдуллов Р.И.</t>
  </si>
  <si>
    <t>тел.8-911-846-48-71</t>
  </si>
  <si>
    <t>№п/п</t>
  </si>
  <si>
    <t>Минимальная цена за единицу, руб.</t>
  </si>
  <si>
    <t>шт</t>
  </si>
  <si>
    <t>Электронная ключница  на 25 ячеек со считывателем карт</t>
  </si>
  <si>
    <t xml:space="preserve">Заказчиком были направлены 5 запросов о предоставлении ценовой информации поставщикам,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								
Ответы на запросы получены от 3 поставщиков,  а также была использована ценовая информация от поставщиков,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								</t>
  </si>
  <si>
    <t>Особенности обоснования цены, предусмотренные постановлением Правительства Российской Федерации от 23 декабря 2024 г. N 1875 “О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лиц” не применялись в связи с отсутствием закупаемого товара (ОКПД 25.99.21.190) в перечнях, предусмотренных приложениями к указанному постановлению.</t>
  </si>
  <si>
    <t>Обоснование начальной (максимальной) цены закупки по результатам проведенного мониторинга</t>
  </si>
</sst>
</file>

<file path=xl/styles.xml><?xml version="1.0" encoding="utf-8"?>
<styleSheet xmlns="http://schemas.openxmlformats.org/spreadsheetml/2006/main">
  <fonts count="21">
    <font>
      <sz val="10"/>
      <name val="Arial"/>
    </font>
    <font>
      <b/>
      <sz val="10"/>
      <name val="Arial Cyr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name val="Helv"/>
      <charset val="204"/>
    </font>
    <font>
      <sz val="8"/>
      <name val="Arial"/>
      <family val="2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2"/>
      <charset val="204"/>
    </font>
    <font>
      <b/>
      <sz val="10"/>
      <color rgb="FFFF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5" fillId="0" borderId="0"/>
    <xf numFmtId="0" fontId="15" fillId="0" borderId="0"/>
    <xf numFmtId="0" fontId="15" fillId="0" borderId="0"/>
    <xf numFmtId="0" fontId="16" fillId="0" borderId="0"/>
    <xf numFmtId="0" fontId="10" fillId="0" borderId="0"/>
  </cellStyleXfs>
  <cellXfs count="45">
    <xf numFmtId="0" fontId="0" fillId="0" borderId="0" xfId="0"/>
    <xf numFmtId="0" fontId="5" fillId="0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2" fillId="0" borderId="0" xfId="0" applyFont="1"/>
    <xf numFmtId="0" fontId="4" fillId="0" borderId="0" xfId="0" applyFont="1" applyFill="1" applyAlignment="1">
      <alignment horizontal="left" vertical="center" wrapText="1"/>
    </xf>
    <xf numFmtId="3" fontId="4" fillId="0" borderId="0" xfId="0" applyNumberFormat="1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17" fillId="0" borderId="0" xfId="0" applyFont="1"/>
    <xf numFmtId="4" fontId="4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center" wrapText="1"/>
    </xf>
    <xf numFmtId="0" fontId="0" fillId="2" borderId="0" xfId="0" applyFill="1"/>
    <xf numFmtId="49" fontId="4" fillId="2" borderId="1" xfId="0" applyNumberFormat="1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/>
    </xf>
    <xf numFmtId="4" fontId="9" fillId="2" borderId="1" xfId="0" applyNumberFormat="1" applyFont="1" applyFill="1" applyBorder="1" applyAlignment="1">
      <alignment horizontal="center" vertical="center" wrapText="1"/>
    </xf>
    <xf numFmtId="49" fontId="4" fillId="2" borderId="0" xfId="0" applyNumberFormat="1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left" vertical="center" wrapText="1" indent="1"/>
    </xf>
    <xf numFmtId="0" fontId="8" fillId="2" borderId="0" xfId="0" applyNumberFormat="1" applyFont="1" applyFill="1" applyBorder="1" applyAlignment="1">
      <alignment horizontal="center" vertical="center" wrapText="1"/>
    </xf>
    <xf numFmtId="1" fontId="4" fillId="2" borderId="0" xfId="0" applyNumberFormat="1" applyFont="1" applyFill="1" applyBorder="1" applyAlignment="1">
      <alignment horizontal="center" vertical="center" wrapText="1"/>
    </xf>
    <xf numFmtId="4" fontId="4" fillId="2" borderId="0" xfId="0" applyNumberFormat="1" applyFont="1" applyFill="1" applyBorder="1" applyAlignment="1">
      <alignment horizontal="center" vertical="center" wrapText="1"/>
    </xf>
    <xf numFmtId="4" fontId="7" fillId="2" borderId="0" xfId="0" applyNumberFormat="1" applyFont="1" applyFill="1" applyBorder="1" applyAlignment="1">
      <alignment horizontal="center" vertical="center" wrapText="1"/>
    </xf>
    <xf numFmtId="4" fontId="7" fillId="2" borderId="0" xfId="0" applyNumberFormat="1" applyFont="1" applyFill="1" applyBorder="1" applyAlignment="1">
      <alignment horizontal="center" vertical="center"/>
    </xf>
    <xf numFmtId="4" fontId="9" fillId="2" borderId="0" xfId="0" applyNumberFormat="1" applyFont="1" applyFill="1" applyBorder="1" applyAlignment="1">
      <alignment horizontal="center" vertical="center" wrapText="1"/>
    </xf>
    <xf numFmtId="49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left" vertical="center" wrapText="1" indent="1"/>
    </xf>
    <xf numFmtId="0" fontId="13" fillId="2" borderId="1" xfId="0" applyNumberFormat="1" applyFont="1" applyFill="1" applyBorder="1" applyAlignment="1">
      <alignment horizontal="center" vertical="center" wrapText="1"/>
    </xf>
    <xf numFmtId="1" fontId="13" fillId="2" borderId="1" xfId="0" applyNumberFormat="1" applyFont="1" applyFill="1" applyBorder="1" applyAlignment="1">
      <alignment horizontal="center" vertical="center" wrapText="1"/>
    </xf>
    <xf numFmtId="4" fontId="13" fillId="2" borderId="1" xfId="0" applyNumberFormat="1" applyFont="1" applyFill="1" applyBorder="1" applyAlignment="1">
      <alignment horizontal="center" vertical="center" wrapText="1"/>
    </xf>
    <xf numFmtId="4" fontId="14" fillId="2" borderId="1" xfId="0" applyNumberFormat="1" applyFont="1" applyFill="1" applyBorder="1" applyAlignment="1">
      <alignment horizontal="center" vertical="center" wrapText="1"/>
    </xf>
    <xf numFmtId="4" fontId="14" fillId="2" borderId="1" xfId="0" applyNumberFormat="1" applyFont="1" applyFill="1" applyBorder="1" applyAlignment="1">
      <alignment horizontal="center" vertical="center"/>
    </xf>
    <xf numFmtId="0" fontId="18" fillId="0" borderId="1" xfId="0" applyFont="1" applyBorder="1" applyAlignment="1">
      <alignment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left" wrapText="1"/>
    </xf>
    <xf numFmtId="3" fontId="4" fillId="0" borderId="0" xfId="0" applyNumberFormat="1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2" fontId="5" fillId="0" borderId="1" xfId="0" applyNumberFormat="1" applyFont="1" applyFill="1" applyBorder="1" applyAlignment="1">
      <alignment horizontal="center" vertical="top" wrapText="1"/>
    </xf>
    <xf numFmtId="49" fontId="1" fillId="0" borderId="3" xfId="0" applyNumberFormat="1" applyFont="1" applyFill="1" applyBorder="1" applyAlignment="1">
      <alignment horizontal="center" vertical="top" wrapText="1"/>
    </xf>
    <xf numFmtId="49" fontId="1" fillId="0" borderId="4" xfId="0" applyNumberFormat="1" applyFont="1" applyFill="1" applyBorder="1" applyAlignment="1">
      <alignment horizontal="center" vertical="top" wrapText="1"/>
    </xf>
    <xf numFmtId="4" fontId="4" fillId="0" borderId="0" xfId="0" applyNumberFormat="1" applyFont="1" applyFill="1" applyAlignment="1">
      <alignment horizontal="center" vertical="center" wrapText="1"/>
    </xf>
    <xf numFmtId="4" fontId="0" fillId="0" borderId="0" xfId="0" applyNumberFormat="1"/>
  </cellXfs>
  <cellStyles count="6">
    <cellStyle name="Обычный" xfId="0" builtinId="0"/>
    <cellStyle name="Обычный 10 2 2 2 2 2 2 2 5" xfId="1"/>
    <cellStyle name="Обычный 19" xfId="2"/>
    <cellStyle name="Обычный 2" xfId="3"/>
    <cellStyle name="Обычный 3" xfId="4"/>
    <cellStyle name="Стиль 1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</xdr:colOff>
      <xdr:row>5</xdr:row>
      <xdr:rowOff>942975</xdr:rowOff>
    </xdr:from>
    <xdr:to>
      <xdr:col>9</xdr:col>
      <xdr:colOff>0</xdr:colOff>
      <xdr:row>5</xdr:row>
      <xdr:rowOff>1314450</xdr:rowOff>
    </xdr:to>
    <xdr:pic>
      <xdr:nvPicPr>
        <xdr:cNvPr id="1295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267700" y="2085975"/>
          <a:ext cx="914400" cy="371475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  <xdr:twoCellAnchor>
    <xdr:from>
      <xdr:col>7</xdr:col>
      <xdr:colOff>28575</xdr:colOff>
      <xdr:row>5</xdr:row>
      <xdr:rowOff>933450</xdr:rowOff>
    </xdr:from>
    <xdr:to>
      <xdr:col>7</xdr:col>
      <xdr:colOff>723900</xdr:colOff>
      <xdr:row>5</xdr:row>
      <xdr:rowOff>1362075</xdr:rowOff>
    </xdr:to>
    <xdr:pic>
      <xdr:nvPicPr>
        <xdr:cNvPr id="1295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29475" y="2076450"/>
          <a:ext cx="695325" cy="428625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  <xdr:twoCellAnchor>
    <xdr:from>
      <xdr:col>8</xdr:col>
      <xdr:colOff>685800</xdr:colOff>
      <xdr:row>5</xdr:row>
      <xdr:rowOff>1466850</xdr:rowOff>
    </xdr:from>
    <xdr:to>
      <xdr:col>9</xdr:col>
      <xdr:colOff>571500</xdr:colOff>
      <xdr:row>5</xdr:row>
      <xdr:rowOff>1819275</xdr:rowOff>
    </xdr:to>
    <xdr:pic>
      <xdr:nvPicPr>
        <xdr:cNvPr id="1295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924925" y="2609850"/>
          <a:ext cx="8286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838200</xdr:colOff>
      <xdr:row>5</xdr:row>
      <xdr:rowOff>1362075</xdr:rowOff>
    </xdr:from>
    <xdr:to>
      <xdr:col>8</xdr:col>
      <xdr:colOff>666750</xdr:colOff>
      <xdr:row>5</xdr:row>
      <xdr:rowOff>1819275</xdr:rowOff>
    </xdr:to>
    <xdr:pic>
      <xdr:nvPicPr>
        <xdr:cNvPr id="1296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39100" y="2505075"/>
          <a:ext cx="86677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3"/>
  <sheetViews>
    <sheetView tabSelected="1" zoomScale="90" zoomScaleNormal="90" zoomScaleSheetLayoutView="90" workbookViewId="0">
      <selection activeCell="P17" sqref="P17"/>
    </sheetView>
  </sheetViews>
  <sheetFormatPr defaultRowHeight="12.75"/>
  <cols>
    <col min="1" max="1" width="5.5703125" customWidth="1"/>
    <col min="2" max="2" width="42.5703125" customWidth="1"/>
    <col min="3" max="3" width="7.85546875" customWidth="1"/>
    <col min="4" max="4" width="7.5703125" customWidth="1"/>
    <col min="5" max="5" width="15.85546875" customWidth="1"/>
    <col min="6" max="6" width="14.42578125" customWidth="1"/>
    <col min="7" max="7" width="14.140625" customWidth="1"/>
    <col min="8" max="8" width="15.5703125" customWidth="1"/>
    <col min="9" max="9" width="14.140625" customWidth="1"/>
    <col min="11" max="11" width="15" customWidth="1"/>
    <col min="12" max="12" width="14.5703125" customWidth="1"/>
    <col min="13" max="13" width="16.42578125" customWidth="1"/>
    <col min="14" max="14" width="15.42578125" customWidth="1"/>
  </cols>
  <sheetData>
    <row r="1" spans="1:14" ht="66" customHeight="1">
      <c r="A1" s="36" t="s">
        <v>24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</row>
    <row r="2" spans="1:14" ht="55.5" customHeight="1">
      <c r="A2" s="36" t="s">
        <v>25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</row>
    <row r="3" spans="1:14" s="3" customFormat="1" ht="25.5" customHeight="1">
      <c r="A3" s="33" t="s">
        <v>13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</row>
    <row r="4" spans="1:14" s="3" customFormat="1" ht="21.6" customHeight="1">
      <c r="A4" s="34" t="s">
        <v>26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</row>
    <row r="5" spans="1:14" ht="27.75" customHeight="1">
      <c r="A5" s="41" t="s">
        <v>20</v>
      </c>
      <c r="B5" s="39" t="s">
        <v>0</v>
      </c>
      <c r="C5" s="39" t="s">
        <v>1</v>
      </c>
      <c r="D5" s="39" t="s">
        <v>2</v>
      </c>
      <c r="E5" s="35" t="s">
        <v>3</v>
      </c>
      <c r="F5" s="35"/>
      <c r="G5" s="35"/>
      <c r="H5" s="40" t="s">
        <v>6</v>
      </c>
      <c r="I5" s="40"/>
      <c r="J5" s="40"/>
      <c r="K5" s="35" t="s">
        <v>7</v>
      </c>
      <c r="L5" s="35"/>
      <c r="M5" s="35"/>
      <c r="N5" s="35"/>
    </row>
    <row r="6" spans="1:14" ht="148.5" customHeight="1">
      <c r="A6" s="42"/>
      <c r="B6" s="39"/>
      <c r="C6" s="39"/>
      <c r="D6" s="39"/>
      <c r="E6" s="2" t="s">
        <v>14</v>
      </c>
      <c r="F6" s="2" t="s">
        <v>15</v>
      </c>
      <c r="G6" s="2" t="s">
        <v>16</v>
      </c>
      <c r="H6" s="2" t="s">
        <v>4</v>
      </c>
      <c r="I6" s="2" t="s">
        <v>5</v>
      </c>
      <c r="J6" s="1" t="s">
        <v>8</v>
      </c>
      <c r="K6" s="2" t="s">
        <v>21</v>
      </c>
      <c r="L6" s="2" t="s">
        <v>9</v>
      </c>
      <c r="M6" s="2" t="s">
        <v>10</v>
      </c>
      <c r="N6" s="2" t="s">
        <v>11</v>
      </c>
    </row>
    <row r="7" spans="1:14" s="10" customFormat="1" ht="31.5">
      <c r="A7" s="11" t="s">
        <v>12</v>
      </c>
      <c r="B7" s="31" t="s">
        <v>23</v>
      </c>
      <c r="C7" s="32" t="s">
        <v>22</v>
      </c>
      <c r="D7" s="12">
        <v>1</v>
      </c>
      <c r="E7" s="8">
        <v>226586</v>
      </c>
      <c r="F7" s="8">
        <v>236500</v>
      </c>
      <c r="G7" s="8">
        <v>214300</v>
      </c>
      <c r="H7" s="13">
        <f>AVERAGE(E7:G7)</f>
        <v>225795.33333333334</v>
      </c>
      <c r="I7" s="14">
        <f>SQRT(((SUM((POWER(E7-H7,2)),(POWER(F7-H7,2)),(POWER(G7-H7,2)))/(COLUMNS(E7:G7)-1))))</f>
        <v>11121.100005545015</v>
      </c>
      <c r="J7" s="14">
        <f>I7/H7*100</f>
        <v>4.9253010863281856</v>
      </c>
      <c r="K7" s="15">
        <f>MIN(E7:G7)</f>
        <v>214300</v>
      </c>
      <c r="L7" s="15">
        <f>K7/D7*D7</f>
        <v>214300</v>
      </c>
      <c r="M7" s="15">
        <f>ROUNDDOWN(L7,2)</f>
        <v>214300</v>
      </c>
      <c r="N7" s="15">
        <f>M7*D7</f>
        <v>214300</v>
      </c>
    </row>
    <row r="8" spans="1:14" s="10" customFormat="1" ht="19.5" customHeight="1">
      <c r="A8" s="24"/>
      <c r="B8" s="25" t="s">
        <v>17</v>
      </c>
      <c r="C8" s="26"/>
      <c r="D8" s="27"/>
      <c r="E8" s="28"/>
      <c r="F8" s="28"/>
      <c r="G8" s="28"/>
      <c r="H8" s="29"/>
      <c r="I8" s="30"/>
      <c r="J8" s="30"/>
      <c r="K8" s="29"/>
      <c r="L8" s="29"/>
      <c r="M8" s="29"/>
      <c r="N8" s="29">
        <f>SUM(N7:N7)</f>
        <v>214300</v>
      </c>
    </row>
    <row r="9" spans="1:14" ht="13.7" customHeight="1">
      <c r="A9" s="16"/>
      <c r="B9" s="17"/>
      <c r="C9" s="18"/>
      <c r="D9" s="19"/>
      <c r="E9" s="20"/>
      <c r="F9" s="20"/>
      <c r="G9" s="20"/>
      <c r="H9" s="21"/>
      <c r="I9" s="22"/>
      <c r="J9" s="22"/>
      <c r="K9" s="23"/>
      <c r="L9" s="23"/>
      <c r="M9" s="23"/>
      <c r="N9" s="23"/>
    </row>
    <row r="10" spans="1:14" s="6" customFormat="1" ht="17.25" customHeight="1">
      <c r="A10" s="38"/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</row>
    <row r="11" spans="1:14" s="6" customFormat="1" ht="13.5" customHeight="1">
      <c r="B11" s="9" t="s">
        <v>18</v>
      </c>
      <c r="C11" s="4"/>
      <c r="E11" s="37"/>
      <c r="F11" s="37"/>
    </row>
    <row r="12" spans="1:14" ht="15.75">
      <c r="A12" s="6"/>
      <c r="B12" s="9" t="s">
        <v>19</v>
      </c>
      <c r="C12" s="4"/>
      <c r="D12" s="6"/>
      <c r="E12" s="5"/>
      <c r="F12" s="5"/>
      <c r="G12" s="6"/>
      <c r="H12" s="6"/>
      <c r="I12" s="6"/>
      <c r="J12" s="6"/>
      <c r="K12" s="6"/>
      <c r="L12" s="6"/>
      <c r="M12" s="6"/>
      <c r="N12" s="43"/>
    </row>
    <row r="13" spans="1:14" s="6" customFormat="1" ht="29.25" customHeight="1">
      <c r="A13"/>
      <c r="B13" s="7"/>
      <c r="C13"/>
      <c r="D13"/>
      <c r="E13"/>
      <c r="F13"/>
      <c r="G13"/>
      <c r="H13"/>
      <c r="I13"/>
      <c r="J13"/>
      <c r="K13"/>
      <c r="L13"/>
      <c r="M13"/>
      <c r="N13" s="44"/>
    </row>
    <row r="14" spans="1:14" ht="15.75">
      <c r="A14" s="6"/>
      <c r="B14" s="4"/>
      <c r="C14" s="4"/>
      <c r="D14" s="6"/>
      <c r="E14" s="5"/>
      <c r="F14" s="5"/>
      <c r="G14" s="6"/>
      <c r="H14" s="6"/>
      <c r="I14" s="6"/>
      <c r="J14" s="6"/>
      <c r="K14" s="6"/>
      <c r="L14" s="6"/>
      <c r="M14" s="6"/>
      <c r="N14" s="43"/>
    </row>
    <row r="15" spans="1:14">
      <c r="N15" s="44"/>
    </row>
    <row r="33" spans="5:5">
      <c r="E33" s="3"/>
    </row>
  </sheetData>
  <mergeCells count="13">
    <mergeCell ref="E11:F11"/>
    <mergeCell ref="A10:N10"/>
    <mergeCell ref="D5:D6"/>
    <mergeCell ref="B5:B6"/>
    <mergeCell ref="H5:J5"/>
    <mergeCell ref="C5:C6"/>
    <mergeCell ref="E5:G5"/>
    <mergeCell ref="A5:A6"/>
    <mergeCell ref="A3:N3"/>
    <mergeCell ref="A4:N4"/>
    <mergeCell ref="K5:N5"/>
    <mergeCell ref="A2:N2"/>
    <mergeCell ref="A1:N1"/>
  </mergeCells>
  <phoneticPr fontId="11" type="noConversion"/>
  <pageMargins left="0.25" right="0.25" top="0.75" bottom="0.75" header="0.3" footer="0.3"/>
  <pageSetup paperSize="9" scale="69" fitToHeight="0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 </vt:lpstr>
      <vt:lpstr>'НМЦК 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2026-03-27T11:06:10Z</cp:lastPrinted>
  <dcterms:created xsi:type="dcterms:W3CDTF">1996-10-08T23:32:33Z</dcterms:created>
  <dcterms:modified xsi:type="dcterms:W3CDTF">2026-07-15T16:08:02Z</dcterms:modified>
</cp:coreProperties>
</file>