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счетчики 151 на воду\"/>
    </mc:Choice>
  </mc:AlternateContent>
  <xr:revisionPtr revIDLastSave="0" documentId="13_ncr:1_{64EFE5BA-4C08-417D-92FC-6E627F01A38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1" l="1"/>
  <c r="L14" i="1" s="1"/>
  <c r="M14" i="1" s="1"/>
  <c r="O14" i="1"/>
  <c r="P14" i="1" s="1"/>
  <c r="N15" i="1"/>
  <c r="L15" i="1" s="1"/>
  <c r="M15" i="1" s="1"/>
  <c r="O15" i="1"/>
  <c r="P15" i="1" s="1"/>
  <c r="P16" i="1" l="1"/>
</calcChain>
</file>

<file path=xl/sharedStrings.xml><?xml version="1.0" encoding="utf-8"?>
<sst xmlns="http://schemas.openxmlformats.org/spreadsheetml/2006/main" count="43" uniqueCount="37">
  <si>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</si>
  <si>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</si>
  <si>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</si>
  <si>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</si>
  <si>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</si>
  <si>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</si>
  <si>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</si>
  <si>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</si>
  <si>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</si>
  <si>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</si>
  <si>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</si>
  <si>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</si>
  <si>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</si>
  <si>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</si>
  <si>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</si>
  <si>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</si>
  <si>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</si>
  <si>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</si>
  <si>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</si>
  <si>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</si>
  <si>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</si>
  <si>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</si>
  <si>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</si>
  <si>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</si>
  <si>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</t>
  </si>
  <si>
    <t>Заведующий</t>
  </si>
  <si>
    <t>Т.Н.Ефимова</t>
  </si>
  <si>
    <t>цена источника № 1  (вх. № 25 от 01.05.23)</t>
  </si>
  <si>
    <t>цена источника  №2 (вх. № 26 от 03.05.23)</t>
  </si>
  <si>
    <t>цена источника №3  (вх. № 27 от 07.05.23)</t>
  </si>
  <si>
    <t>шт</t>
  </si>
  <si>
    <t>Оказание услуг по поверке счетчиков холодного водоснабжения</t>
  </si>
  <si>
    <t>Оказание услуг по поверке счетчиков горячего водоснабжения</t>
  </si>
  <si>
    <t>71.12.40.129</t>
  </si>
  <si>
    <t>Оказание услуг по поверке счетчиков водоснабжения</t>
  </si>
  <si>
    <t>Дата подготовки обоснования НМЦК: 08.07.2026 г</t>
  </si>
  <si>
    <t>На основании проведенного анализа рынка и расчетов, НМЦК(ЦК) составляет:22200,00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</si>
</sst>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1053192</xdr:colOff>
      <xdr:row>8</xdr:row>
      <xdr:rowOff>678543</xdr:rowOff>
    </xdr:from>
    <xdr:to>
      <xdr:col>6</xdr:col>
      <xdr:colOff>102053</xdr:colOff>
      <xdr:row>9</xdr:row>
      <xdr:rowOff>391160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4079421" y="3998686"/>
              <a:ext cx="320720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4079421" y="3998686"/>
              <a:ext cx="3207203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175986</xdr:colOff>
      <xdr:row>8</xdr:row>
      <xdr:rowOff>765628</xdr:rowOff>
    </xdr:from>
    <xdr:to>
      <xdr:col>2</xdr:col>
      <xdr:colOff>366486</xdr:colOff>
      <xdr:row>10</xdr:row>
      <xdr:rowOff>31931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75986" y="4085771"/>
              <a:ext cx="321672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175986" y="4085771"/>
              <a:ext cx="3216729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257628</xdr:colOff>
      <xdr:row>8</xdr:row>
      <xdr:rowOff>591457</xdr:rowOff>
    </xdr:from>
    <xdr:to>
      <xdr:col>8</xdr:col>
      <xdr:colOff>740228</xdr:colOff>
      <xdr:row>9</xdr:row>
      <xdr:rowOff>304074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442199" y="3911600"/>
              <a:ext cx="32258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442199" y="3911600"/>
              <a:ext cx="32258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"/>
  <sheetViews>
    <sheetView tabSelected="1" topLeftCell="A11" zoomScale="70" zoomScaleNormal="70" workbookViewId="0">
      <selection activeCell="A9" sqref="A9:P9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42" t="s">
        <v>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39.9" customHeight="1" x14ac:dyDescent="0.3"/>
    <row r="4" spans="1:16" ht="29.4" customHeight="1" x14ac:dyDescent="0.3">
      <c r="A4" s="43" t="s">
        <v>9</v>
      </c>
      <c r="B4" s="43"/>
      <c r="C4" s="52" t="s">
        <v>34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9.9" customHeight="1" x14ac:dyDescent="0.3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56" t="s">
        <v>10</v>
      </c>
      <c r="B6" s="56"/>
      <c r="C6" s="53" t="s">
        <v>20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ht="20.100000000000001" customHeight="1" x14ac:dyDescent="0.3"/>
    <row r="8" spans="1:16" ht="24.6" x14ac:dyDescent="0.3">
      <c r="A8" s="54" t="s">
        <v>23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</row>
    <row r="9" spans="1:16" ht="159.9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16" ht="35.4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27" t="s">
        <v>0</v>
      </c>
      <c r="B12" s="44" t="s">
        <v>1</v>
      </c>
      <c r="C12" s="45"/>
      <c r="D12" s="51" t="s">
        <v>2</v>
      </c>
      <c r="E12" s="48" t="s">
        <v>3</v>
      </c>
      <c r="F12" s="51" t="s">
        <v>4</v>
      </c>
      <c r="G12" s="36" t="s">
        <v>7</v>
      </c>
      <c r="H12" s="37"/>
      <c r="I12" s="37"/>
      <c r="J12" s="37"/>
      <c r="K12" s="38"/>
      <c r="L12" s="48" t="s">
        <v>15</v>
      </c>
      <c r="M12" s="48" t="s">
        <v>5</v>
      </c>
      <c r="N12" s="48" t="s">
        <v>6</v>
      </c>
      <c r="O12" s="39" t="s">
        <v>24</v>
      </c>
      <c r="P12" s="48" t="s">
        <v>18</v>
      </c>
    </row>
    <row r="13" spans="1:16" ht="78.599999999999994" customHeight="1" x14ac:dyDescent="0.3">
      <c r="A13" s="28"/>
      <c r="B13" s="46"/>
      <c r="C13" s="47"/>
      <c r="D13" s="50"/>
      <c r="E13" s="49"/>
      <c r="F13" s="50"/>
      <c r="G13" s="22" t="s">
        <v>27</v>
      </c>
      <c r="H13" s="23" t="s">
        <v>28</v>
      </c>
      <c r="I13" s="23" t="s">
        <v>29</v>
      </c>
      <c r="J13" s="14" t="s">
        <v>19</v>
      </c>
      <c r="K13" s="14" t="s">
        <v>22</v>
      </c>
      <c r="L13" s="49"/>
      <c r="M13" s="49"/>
      <c r="N13" s="49"/>
      <c r="O13" s="40"/>
      <c r="P13" s="50"/>
    </row>
    <row r="14" spans="1:16" ht="69" customHeight="1" x14ac:dyDescent="0.3">
      <c r="A14" s="9">
        <v>1</v>
      </c>
      <c r="B14" s="41" t="s">
        <v>31</v>
      </c>
      <c r="C14" s="41"/>
      <c r="D14" s="9" t="s">
        <v>33</v>
      </c>
      <c r="E14" s="25" t="s">
        <v>30</v>
      </c>
      <c r="F14" s="9">
        <v>20</v>
      </c>
      <c r="G14" s="24">
        <v>1000</v>
      </c>
      <c r="H14" s="24">
        <v>945</v>
      </c>
      <c r="I14" s="24">
        <v>600</v>
      </c>
      <c r="J14" s="15" t="s">
        <v>21</v>
      </c>
      <c r="K14" s="17">
        <v>3</v>
      </c>
      <c r="L14" s="16">
        <f>SQRT(((SUM((POWER(G14-N14,2)),(POWER(H14-N14,2)),(POWER(I14-N14,2)))/(K14-1))))</f>
        <v>216.81405243510702</v>
      </c>
      <c r="M14" s="18">
        <f>(L14*100)/N14</f>
        <v>25.557648617104949</v>
      </c>
      <c r="N14" s="15">
        <f>(G14+H14+I14)/3</f>
        <v>848.33333333333337</v>
      </c>
      <c r="O14" s="15">
        <f>MIN(G14:I14)</f>
        <v>600</v>
      </c>
      <c r="P14" s="15">
        <f>O14*F14</f>
        <v>12000</v>
      </c>
    </row>
    <row r="15" spans="1:16" ht="66.599999999999994" customHeight="1" x14ac:dyDescent="0.3">
      <c r="A15" s="9">
        <v>2</v>
      </c>
      <c r="B15" s="41" t="s">
        <v>32</v>
      </c>
      <c r="C15" s="41"/>
      <c r="D15" s="9" t="s">
        <v>33</v>
      </c>
      <c r="E15" s="25" t="s">
        <v>30</v>
      </c>
      <c r="F15" s="9">
        <v>17</v>
      </c>
      <c r="G15" s="24">
        <v>1000</v>
      </c>
      <c r="H15" s="24">
        <v>945</v>
      </c>
      <c r="I15" s="24">
        <v>600</v>
      </c>
      <c r="J15" s="15" t="s">
        <v>21</v>
      </c>
      <c r="K15" s="17">
        <v>3</v>
      </c>
      <c r="L15" s="16">
        <f>SQRT(((SUM((POWER(G15-N15,2)),(POWER(H15-N15,2)),(POWER(I15-N15,2)))/(K15-1))))</f>
        <v>216.81405243510702</v>
      </c>
      <c r="M15" s="18">
        <f>(L15*100)/N15</f>
        <v>25.557648617104949</v>
      </c>
      <c r="N15" s="15">
        <f>(G15+H15+I15)/3</f>
        <v>848.33333333333337</v>
      </c>
      <c r="O15" s="15">
        <f>MIN(G15:I15)</f>
        <v>600</v>
      </c>
      <c r="P15" s="15">
        <f>O15*F15</f>
        <v>10200</v>
      </c>
    </row>
    <row r="16" spans="1:16" ht="26.25" customHeight="1" x14ac:dyDescent="0.3">
      <c r="A16" s="11"/>
      <c r="B16" s="20"/>
      <c r="C16" s="20"/>
      <c r="D16" s="20"/>
      <c r="E16" s="20"/>
      <c r="F16" s="20" t="s">
        <v>11</v>
      </c>
      <c r="G16" s="15">
        <v>37000</v>
      </c>
      <c r="H16" s="15">
        <v>34965</v>
      </c>
      <c r="I16" s="15">
        <v>22200</v>
      </c>
      <c r="J16" s="20"/>
      <c r="K16" s="20"/>
      <c r="L16" s="20" t="s">
        <v>17</v>
      </c>
      <c r="M16" s="20"/>
      <c r="N16" s="9" t="s">
        <v>11</v>
      </c>
      <c r="O16" s="9"/>
      <c r="P16" s="15">
        <f>SUM(P14:P15)</f>
        <v>22200</v>
      </c>
    </row>
    <row r="17" spans="1:16" x14ac:dyDescent="0.3">
      <c r="A17" s="12"/>
      <c r="L17" s="1" t="s">
        <v>17</v>
      </c>
      <c r="N17" s="13"/>
      <c r="O17" s="13"/>
      <c r="P17" s="19"/>
    </row>
    <row r="18" spans="1:16" ht="39.9" customHeight="1" x14ac:dyDescent="0.3">
      <c r="A18" s="32" t="s">
        <v>36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4" t="s">
        <v>17</v>
      </c>
      <c r="O18" s="34"/>
      <c r="P18" s="35"/>
    </row>
    <row r="19" spans="1:16" ht="9.9" customHeight="1" x14ac:dyDescent="0.3"/>
    <row r="20" spans="1:16" ht="15" customHeight="1" thickBot="1" x14ac:dyDescent="0.35">
      <c r="A20" s="30" t="s">
        <v>35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ht="39.9" customHeight="1" thickBot="1" x14ac:dyDescent="0.35">
      <c r="I21" s="21"/>
      <c r="N21" s="1" t="s">
        <v>16</v>
      </c>
    </row>
    <row r="22" spans="1:16" ht="15" customHeight="1" x14ac:dyDescent="0.3">
      <c r="A22" s="30" t="s">
        <v>12</v>
      </c>
      <c r="B22" s="30"/>
      <c r="C22" s="30"/>
    </row>
    <row r="23" spans="1:16" ht="24.9" customHeight="1" x14ac:dyDescent="0.3">
      <c r="A23" s="26" t="s">
        <v>25</v>
      </c>
      <c r="B23" s="26"/>
      <c r="C23" s="26"/>
      <c r="D23" s="26"/>
    </row>
    <row r="24" spans="1:16" ht="15" customHeight="1" x14ac:dyDescent="0.3">
      <c r="A24" s="29" t="s">
        <v>13</v>
      </c>
      <c r="B24" s="29"/>
      <c r="C24" s="29"/>
      <c r="D24" s="29"/>
    </row>
    <row r="25" spans="1:16" ht="20.100000000000001" customHeight="1" x14ac:dyDescent="0.3">
      <c r="A25" s="31" t="s">
        <v>26</v>
      </c>
      <c r="B25" s="31"/>
      <c r="C25" s="31"/>
      <c r="D25" s="31"/>
    </row>
    <row r="26" spans="1:16" ht="15" customHeight="1" x14ac:dyDescent="0.3">
      <c r="A26" s="29" t="s">
        <v>14</v>
      </c>
      <c r="B26" s="29"/>
      <c r="C26" s="29"/>
      <c r="D26" s="29"/>
    </row>
  </sheetData>
  <mergeCells count="27"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A23:D23"/>
    <mergeCell ref="A12:A13"/>
    <mergeCell ref="A26:D26"/>
    <mergeCell ref="A20:P20"/>
    <mergeCell ref="A22:C22"/>
    <mergeCell ref="A25:D25"/>
    <mergeCell ref="A24:D24"/>
    <mergeCell ref="A18:P18"/>
    <mergeCell ref="G12:K12"/>
    <mergeCell ref="O12:O13"/>
    <mergeCell ref="B15:C15"/>
    <mergeCell ref="B14:C14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Пользователь</cp:lastModifiedBy>
  <cp:lastPrinted>2023-06-05T12:50:33Z</cp:lastPrinted>
  <dcterms:created xsi:type="dcterms:W3CDTF">2023-02-03T13:24:35Z</dcterms:created>
  <dcterms:modified xsi:type="dcterms:W3CDTF">2026-07-16T14:21:00Z</dcterms:modified>
</cp:coreProperties>
</file>