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ГУСАКОВ\ЕП\Пианино\НМЦК\"/>
    </mc:Choice>
  </mc:AlternateContent>
  <xr:revisionPtr revIDLastSave="0" documentId="13_ncr:1_{2504319C-B542-4615-906D-8770416AF4E2}" xr6:coauthVersionLast="47" xr6:coauthVersionMax="47" xr10:uidLastSave="{00000000-0000-0000-0000-000000000000}"/>
  <bookViews>
    <workbookView xWindow="1860" yWindow="1860" windowWidth="21600" windowHeight="11385" xr2:uid="{00000000-000D-0000-FFFF-FFFF00000000}"/>
  </bookViews>
  <sheets>
    <sheet name="НМЦК-п.3.7.4" sheetId="1" r:id="rId1"/>
    <sheet name="Прилож.1 п.3.7.4" sheetId="2" r:id="rId2"/>
  </sheets>
  <definedNames>
    <definedName name="_xlnm.Print_Area" localSheetId="1">'Прилож.1 п.3.7.4'!$A$1:$N$17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2" l="1"/>
  <c r="M11" i="2" s="1"/>
  <c r="K11" i="2"/>
  <c r="G11" i="2"/>
  <c r="K12" i="2" l="1"/>
  <c r="G12" i="2" l="1"/>
  <c r="B7" i="1" l="1"/>
  <c r="L12" i="2"/>
  <c r="M12" i="2" l="1"/>
</calcChain>
</file>

<file path=xl/sharedStrings.xml><?xml version="1.0" encoding="utf-8"?>
<sst xmlns="http://schemas.openxmlformats.org/spreadsheetml/2006/main" count="53" uniqueCount="50">
  <si>
    <t>Обоснование начальной (максимальной) цены контракта (НМЦК)</t>
  </si>
  <si>
    <t>(предмет контракта)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</si>
  <si>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</si>
  <si>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</si>
  <si>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</si>
  <si>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Метод сопоставимых рыночных цен (анализ рынка) </t>
  </si>
  <si>
    <t>с осуществлением сбора и анализа общедоступной ценовой информации</t>
  </si>
  <si>
    <t>№ п/п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</si>
  <si>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</si>
  <si>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</si>
  <si>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</si>
  <si>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</si>
  <si>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</si>
  <si>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</si>
  <si>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</si>
  <si>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</si>
  <si>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</si>
  <si>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</si>
  <si>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Основные характеристики объекта закупки</t>
  </si>
  <si>
    <t>6=3+4+5</t>
  </si>
  <si>
    <t>Приложение к обоснованию НМЦК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</si>
  <si>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</si>
  <si>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к обоснованию НМЦК</t>
    </r>
    <r>
      <rPr>
        <sz val="12"/>
        <color indexed="8"/>
        <rFont val="Times New Roman"/>
        <family val="1"/>
        <charset val="204"/>
      </rPr>
      <t>)</t>
    </r>
  </si>
  <si>
    <t>Ед.изм.</t>
  </si>
  <si>
    <t>9 = кол-во ответов ИЦИ</t>
  </si>
  <si>
    <t>10=           /9</t>
  </si>
  <si>
    <t>13=10*8</t>
  </si>
  <si>
    <t>Для определения и обоснования НМЦК в расчетах использованы три цены товара (работы, услуги)</t>
  </si>
  <si>
    <t>Наименование товара</t>
  </si>
  <si>
    <t xml:space="preserve">Номер источника ценовой информации (ИЦИ №i) и цена единицы товара, работы, услуги, представленная i-тым ИЦИ (Цi), руб. </t>
  </si>
  <si>
    <t>шт.</t>
  </si>
  <si>
    <t>v - кол-во (объем) товара</t>
  </si>
  <si>
    <t>&lt;ц&gt; - средн. арифм. величина цены одного товара, руб.</t>
  </si>
  <si>
    <t>Начальная (максимальная) цена контракта включает в себя стоимость товара, тары и упаковки, не являющихся возвратными, а также страхование, уплата таможенных пошлин, налогов и других обязательных платежей</t>
  </si>
  <si>
    <t>Наименование валюты в соответствии с общероссийским классификатором валют</t>
  </si>
  <si>
    <t>Российский рубль</t>
  </si>
  <si>
    <t>Исполнитель: Гусаков Александр Александрович, контактный тел. (812) 246-32-21 (515)</t>
  </si>
  <si>
    <t>Гусаков Александр Александрович специалист по закупкам</t>
  </si>
  <si>
    <t>Поставка цифрового пианино для нужд СПб ГБУ ЦСРИ Выборгского района в 2026 году</t>
  </si>
  <si>
    <t xml:space="preserve">Пианино цифровое </t>
  </si>
  <si>
    <t>ИЦИ № 1 (вх. от 07.07.2026 № 245)</t>
  </si>
  <si>
    <t>ИЦИ № 2  (вх. от 07.07.2026 № 247)</t>
  </si>
  <si>
    <t>ИЦИ № 3  (вх. от 08.07.2026 № 248)</t>
  </si>
  <si>
    <t>342 826 (триста сорок две тысячи восемьсот двадцать шесть) рублей 66 копеек</t>
  </si>
  <si>
    <t>Дата подготовки обоснования НМЦК: 13.07.2026 г.</t>
  </si>
  <si>
    <t>Начальная (максимальная) цена контракта составляет 342 826 (триста сорок две тысячи восемьсот двадцать шесть) рублей 66 копеек</t>
  </si>
  <si>
    <t>Заместитель директора по общим вопросам</t>
  </si>
  <si>
    <t>______________________ /Е.С. Поляева/</t>
  </si>
  <si>
    <t>Для определения НМЦК использована ценовая информация в соответствии с п. 3.7.4.1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</si>
  <si>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 Для определения НМЦК использована ценовая информация в соответствии с п. 3.7.4.1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</si>
</sst>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4" fontId="6" fillId="0" borderId="0" xfId="0" applyNumberFormat="1" applyFont="1"/>
    <xf numFmtId="0" fontId="2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4" fontId="16" fillId="3" borderId="0" xfId="0" applyNumberFormat="1" applyFont="1" applyFill="1"/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left" vertical="center"/>
    </xf>
    <xf numFmtId="4" fontId="0" fillId="0" borderId="0" xfId="0" applyNumberFormat="1"/>
    <xf numFmtId="0" fontId="17" fillId="4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4" fontId="10" fillId="2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20" fillId="4" borderId="6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20" fillId="4" borderId="8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22" fillId="0" borderId="3" xfId="0" applyFont="1" applyBorder="1" applyAlignment="1">
      <alignment horizontal="center" vertical="center"/>
    </xf>
    <xf numFmtId="4" fontId="23" fillId="0" borderId="3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8</xdr:row>
      <xdr:rowOff>285750</xdr:rowOff>
    </xdr:from>
    <xdr:to>
      <xdr:col>6</xdr:col>
      <xdr:colOff>523875</xdr:colOff>
      <xdr:row>8</xdr:row>
      <xdr:rowOff>295275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19625" y="3409950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695325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3638550"/>
          <a:ext cx="838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990600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895725"/>
          <a:ext cx="638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447675</xdr:colOff>
      <xdr:row>9</xdr:row>
      <xdr:rowOff>257175</xdr:rowOff>
    </xdr:from>
    <xdr:to>
      <xdr:col>10</xdr:col>
      <xdr:colOff>733425</xdr:colOff>
      <xdr:row>9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72325" y="4552950"/>
          <a:ext cx="285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209550</xdr:colOff>
      <xdr:row>7</xdr:row>
      <xdr:rowOff>904875</xdr:rowOff>
    </xdr:from>
    <xdr:to>
      <xdr:col>13</xdr:col>
      <xdr:colOff>914400</xdr:colOff>
      <xdr:row>8</xdr:row>
      <xdr:rowOff>180974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91432" y="3078816"/>
          <a:ext cx="7048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416859</xdr:colOff>
      <xdr:row>12</xdr:row>
      <xdr:rowOff>121584</xdr:rowOff>
    </xdr:from>
    <xdr:to>
      <xdr:col>12</xdr:col>
      <xdr:colOff>350184</xdr:colOff>
      <xdr:row>12</xdr:row>
      <xdr:rowOff>378759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9874624" y="7058025"/>
          <a:ext cx="807384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7</xdr:row>
      <xdr:rowOff>238125</xdr:rowOff>
    </xdr:from>
    <xdr:to>
      <xdr:col>13</xdr:col>
      <xdr:colOff>657225</xdr:colOff>
      <xdr:row>7</xdr:row>
      <xdr:rowOff>361950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858500" y="2412066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142875</xdr:colOff>
      <xdr:row>8</xdr:row>
      <xdr:rowOff>200025</xdr:rowOff>
    </xdr:from>
    <xdr:to>
      <xdr:col>6</xdr:col>
      <xdr:colOff>533400</xdr:colOff>
      <xdr:row>8</xdr:row>
      <xdr:rowOff>419100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29150" y="3324225"/>
          <a:ext cx="390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14</xdr:row>
      <xdr:rowOff>0</xdr:rowOff>
    </xdr:from>
    <xdr:to>
      <xdr:col>10</xdr:col>
      <xdr:colOff>542925</xdr:colOff>
      <xdr:row>14</xdr:row>
      <xdr:rowOff>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59150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1052793</xdr:colOff>
      <xdr:row>14</xdr:row>
      <xdr:rowOff>44824</xdr:rowOff>
    </xdr:from>
    <xdr:to>
      <xdr:col>11</xdr:col>
      <xdr:colOff>262778</xdr:colOff>
      <xdr:row>14</xdr:row>
      <xdr:rowOff>44824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53793" y="15822706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N30"/>
  <sheetViews>
    <sheetView tabSelected="1" topLeftCell="A7" zoomScale="80" zoomScaleNormal="80" workbookViewId="0">
      <selection activeCell="J5" sqref="J5"/>
    </sheetView>
  </sheetViews>
  <sheetFormatPr defaultColWidth="9.140625" defaultRowHeight="15" x14ac:dyDescent="0.25"/>
  <cols>
    <col min="1" max="1" width="45" style="9" customWidth="1"/>
    <col min="2" max="2" width="78.7109375" style="10" customWidth="1"/>
    <col min="3" max="3" width="9.140625" style="1" hidden="1" customWidth="1"/>
    <col min="4" max="8" width="9.140625" style="1"/>
    <col min="9" max="9" width="9.42578125" style="1" bestFit="1" customWidth="1"/>
    <col min="10" max="16384" width="9.140625" style="1"/>
  </cols>
  <sheetData>
    <row r="1" spans="1:14" ht="21.75" customHeight="1" x14ac:dyDescent="0.25">
      <c r="A1" s="64" t="s">
        <v>0</v>
      </c>
      <c r="B1" s="64"/>
    </row>
    <row r="2" spans="1:14" ht="47.45" customHeight="1" x14ac:dyDescent="0.25">
      <c r="A2" s="65" t="s">
        <v>38</v>
      </c>
      <c r="B2" s="6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thickBot="1" x14ac:dyDescent="0.3">
      <c r="A3" s="66" t="s">
        <v>1</v>
      </c>
      <c r="B3" s="66"/>
    </row>
    <row r="4" spans="1:14" s="3" customFormat="1" ht="116.25" customHeight="1" thickBot="1" x14ac:dyDescent="0.3">
      <c r="A4" s="36" t="s">
        <v>18</v>
      </c>
      <c r="B4" s="37" t="s">
        <v>21</v>
      </c>
    </row>
    <row r="5" spans="1:14" s="3" customFormat="1" ht="129.75" customHeight="1" thickBot="1" x14ac:dyDescent="0.3">
      <c r="A5" s="38" t="s">
        <v>2</v>
      </c>
      <c r="B5" s="39" t="s">
        <v>48</v>
      </c>
    </row>
    <row r="6" spans="1:14" s="3" customFormat="1" ht="96.75" customHeight="1" thickBot="1" x14ac:dyDescent="0.3">
      <c r="A6" s="38" t="s">
        <v>3</v>
      </c>
      <c r="B6" s="39" t="s">
        <v>33</v>
      </c>
    </row>
    <row r="7" spans="1:14" ht="91.5" customHeight="1" x14ac:dyDescent="0.25">
      <c r="A7" s="4" t="s">
        <v>22</v>
      </c>
      <c r="B7" s="5">
        <f>'Прилож.1 п.3.7.4'!N13</f>
        <v>342826.66</v>
      </c>
    </row>
    <row r="8" spans="1:14" ht="29.25" customHeight="1" x14ac:dyDescent="0.25">
      <c r="A8" s="67" t="s">
        <v>44</v>
      </c>
      <c r="B8" s="68"/>
    </row>
    <row r="9" spans="1:14" ht="50.25" customHeight="1" x14ac:dyDescent="0.25">
      <c r="A9" s="69" t="s">
        <v>45</v>
      </c>
      <c r="B9" s="69"/>
    </row>
    <row r="10" spans="1:14" ht="50.25" customHeight="1" x14ac:dyDescent="0.25">
      <c r="A10" s="41" t="s">
        <v>34</v>
      </c>
      <c r="B10" s="41" t="s">
        <v>35</v>
      </c>
    </row>
    <row r="11" spans="1:14" ht="15.75" x14ac:dyDescent="0.25">
      <c r="A11" s="6"/>
      <c r="B11" s="6"/>
    </row>
    <row r="12" spans="1:14" ht="15.75" x14ac:dyDescent="0.25">
      <c r="A12" s="35" t="s">
        <v>46</v>
      </c>
      <c r="B12" s="35" t="s">
        <v>47</v>
      </c>
    </row>
    <row r="13" spans="1:14" ht="15.75" x14ac:dyDescent="0.25">
      <c r="A13" s="6"/>
      <c r="B13" s="6"/>
    </row>
    <row r="14" spans="1:14" ht="15.75" x14ac:dyDescent="0.25">
      <c r="A14" s="70" t="s">
        <v>36</v>
      </c>
      <c r="B14" s="70"/>
    </row>
    <row r="15" spans="1:14" ht="15.75" x14ac:dyDescent="0.25">
      <c r="A15" s="7"/>
      <c r="B15" s="6"/>
    </row>
    <row r="16" spans="1:14" ht="15.75" x14ac:dyDescent="0.25">
      <c r="A16" s="7"/>
      <c r="B16" s="6"/>
    </row>
    <row r="17" spans="1:2" ht="15.75" x14ac:dyDescent="0.25">
      <c r="A17" s="7"/>
      <c r="B17" s="6"/>
    </row>
    <row r="18" spans="1:2" ht="15.75" x14ac:dyDescent="0.25">
      <c r="A18" s="7"/>
      <c r="B18" s="6"/>
    </row>
    <row r="19" spans="1:2" ht="15.75" x14ac:dyDescent="0.25">
      <c r="A19" s="7"/>
      <c r="B19" s="6"/>
    </row>
    <row r="20" spans="1:2" ht="15.75" x14ac:dyDescent="0.25">
      <c r="A20" s="7"/>
      <c r="B20" s="6"/>
    </row>
    <row r="21" spans="1:2" ht="15.75" x14ac:dyDescent="0.25">
      <c r="A21" s="7"/>
      <c r="B21" s="6"/>
    </row>
    <row r="22" spans="1:2" ht="15.75" x14ac:dyDescent="0.25">
      <c r="A22" s="7"/>
      <c r="B22" s="6"/>
    </row>
    <row r="23" spans="1:2" x14ac:dyDescent="0.25">
      <c r="A23" s="1"/>
      <c r="B23" s="1"/>
    </row>
    <row r="24" spans="1:2" ht="15.75" x14ac:dyDescent="0.25">
      <c r="A24" s="7"/>
      <c r="B24" s="6"/>
    </row>
    <row r="25" spans="1:2" ht="15.75" x14ac:dyDescent="0.25">
      <c r="A25" s="7"/>
      <c r="B25" s="6"/>
    </row>
    <row r="27" spans="1:2" ht="15.75" x14ac:dyDescent="0.25">
      <c r="A27" s="7"/>
      <c r="B27" s="6"/>
    </row>
    <row r="28" spans="1:2" ht="15.75" x14ac:dyDescent="0.25">
      <c r="A28" s="7"/>
      <c r="B28" s="6"/>
    </row>
    <row r="29" spans="1:2" ht="15.75" x14ac:dyDescent="0.25">
      <c r="A29" s="8"/>
      <c r="B29" s="6"/>
    </row>
    <row r="30" spans="1:2" ht="29.25" customHeight="1" x14ac:dyDescent="0.25">
      <c r="A30" s="63"/>
      <c r="B30" s="63"/>
    </row>
  </sheetData>
  <mergeCells count="7">
    <mergeCell ref="A30:B30"/>
    <mergeCell ref="A1:B1"/>
    <mergeCell ref="A2:B2"/>
    <mergeCell ref="A3:B3"/>
    <mergeCell ref="A8:B8"/>
    <mergeCell ref="A9:B9"/>
    <mergeCell ref="A14:B14"/>
  </mergeCells>
  <pageMargins left="0.86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AA21"/>
  <sheetViews>
    <sheetView view="pageBreakPreview" topLeftCell="A10" zoomScale="80" zoomScaleNormal="80" zoomScaleSheetLayoutView="80" workbookViewId="0">
      <selection activeCell="G12" sqref="G12"/>
    </sheetView>
  </sheetViews>
  <sheetFormatPr defaultRowHeight="15.75" x14ac:dyDescent="0.25"/>
  <cols>
    <col min="1" max="1" width="3.5703125" customWidth="1"/>
    <col min="2" max="2" width="25.85546875" customWidth="1"/>
    <col min="3" max="3" width="16.42578125" customWidth="1"/>
    <col min="4" max="4" width="14.5703125" customWidth="1"/>
    <col min="5" max="5" width="15.28515625" customWidth="1"/>
    <col min="6" max="6" width="5.7109375" hidden="1" customWidth="1"/>
    <col min="7" max="7" width="13.5703125" customWidth="1"/>
    <col min="8" max="8" width="11.28515625" customWidth="1"/>
    <col min="9" max="9" width="12.42578125" customWidth="1"/>
    <col min="10" max="10" width="12.5703125" customWidth="1"/>
    <col min="11" max="11" width="16.140625" customWidth="1"/>
    <col min="12" max="12" width="13.140625" customWidth="1"/>
    <col min="13" max="13" width="14.85546875" customWidth="1"/>
    <col min="14" max="14" width="26.7109375" customWidth="1"/>
    <col min="15" max="15" width="21.5703125" customWidth="1"/>
    <col min="16" max="19" width="14" style="12" customWidth="1"/>
    <col min="20" max="20" width="13.42578125" customWidth="1"/>
  </cols>
  <sheetData>
    <row r="1" spans="1:27" ht="15.75" customHeight="1" x14ac:dyDescent="0.25">
      <c r="J1" s="61" t="s">
        <v>20</v>
      </c>
      <c r="K1" s="61"/>
      <c r="L1" s="61"/>
      <c r="M1" s="61"/>
      <c r="N1" s="6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ht="15" customHeight="1" x14ac:dyDescent="0.25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P2"/>
      <c r="Q2"/>
      <c r="R2"/>
      <c r="S2"/>
    </row>
    <row r="3" spans="1:27" ht="15" customHeight="1" x14ac:dyDescent="0.25">
      <c r="A3" s="62" t="s">
        <v>38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P3"/>
      <c r="Q3"/>
      <c r="R3"/>
      <c r="S3"/>
    </row>
    <row r="4" spans="1:27" ht="15" customHeight="1" x14ac:dyDescent="0.25">
      <c r="A4" s="62" t="s">
        <v>5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P4"/>
      <c r="Q4"/>
      <c r="R4"/>
      <c r="S4"/>
    </row>
    <row r="5" spans="1:27" ht="14.25" customHeight="1" x14ac:dyDescent="0.25">
      <c r="A5" s="60" t="s">
        <v>6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P5"/>
      <c r="Q5"/>
      <c r="R5"/>
      <c r="S5"/>
    </row>
    <row r="6" spans="1:27" ht="33.75" customHeight="1" x14ac:dyDescent="0.25">
      <c r="A6" s="47" t="s">
        <v>49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P6"/>
      <c r="Q6"/>
      <c r="R6"/>
      <c r="S6">
        <v>75</v>
      </c>
    </row>
    <row r="7" spans="1:27" ht="37.5" customHeight="1" x14ac:dyDescent="0.25">
      <c r="A7" s="48" t="s">
        <v>27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P7"/>
      <c r="Q7"/>
      <c r="R7"/>
      <c r="S7"/>
    </row>
    <row r="8" spans="1:27" ht="75" customHeight="1" x14ac:dyDescent="0.25">
      <c r="A8" s="49" t="s">
        <v>7</v>
      </c>
      <c r="B8" s="50" t="s">
        <v>28</v>
      </c>
      <c r="C8" s="51" t="s">
        <v>29</v>
      </c>
      <c r="D8" s="51"/>
      <c r="E8" s="51"/>
      <c r="F8" s="51"/>
      <c r="G8" s="51"/>
      <c r="H8" s="57" t="s">
        <v>23</v>
      </c>
      <c r="I8" s="52" t="s">
        <v>31</v>
      </c>
      <c r="J8" s="52" t="s">
        <v>8</v>
      </c>
      <c r="K8" s="54" t="s">
        <v>9</v>
      </c>
      <c r="L8" s="54"/>
      <c r="M8" s="54"/>
      <c r="N8" s="21" t="s">
        <v>10</v>
      </c>
    </row>
    <row r="9" spans="1:27" ht="86.25" customHeight="1" x14ac:dyDescent="0.25">
      <c r="A9" s="49"/>
      <c r="B9" s="50"/>
      <c r="C9" s="30" t="s">
        <v>40</v>
      </c>
      <c r="D9" s="30" t="s">
        <v>41</v>
      </c>
      <c r="E9" s="30" t="s">
        <v>42</v>
      </c>
      <c r="F9" s="31" t="s">
        <v>11</v>
      </c>
      <c r="G9" s="13"/>
      <c r="H9" s="58"/>
      <c r="I9" s="53"/>
      <c r="J9" s="53"/>
      <c r="K9" s="32" t="s">
        <v>32</v>
      </c>
      <c r="L9" s="33" t="s">
        <v>12</v>
      </c>
      <c r="M9" s="33" t="s">
        <v>13</v>
      </c>
      <c r="N9" s="34"/>
    </row>
    <row r="10" spans="1:27" ht="50.25" customHeight="1" x14ac:dyDescent="0.25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7</v>
      </c>
      <c r="G10" s="14" t="s">
        <v>19</v>
      </c>
      <c r="H10" s="14">
        <v>7</v>
      </c>
      <c r="I10" s="14">
        <v>8</v>
      </c>
      <c r="J10" s="14" t="s">
        <v>24</v>
      </c>
      <c r="K10" s="15" t="s">
        <v>25</v>
      </c>
      <c r="L10" s="15">
        <v>11</v>
      </c>
      <c r="M10" s="15">
        <v>12</v>
      </c>
      <c r="N10" s="14" t="s">
        <v>26</v>
      </c>
    </row>
    <row r="11" spans="1:27" ht="50.25" customHeight="1" x14ac:dyDescent="0.25">
      <c r="A11" s="16">
        <v>1</v>
      </c>
      <c r="B11" s="42" t="s">
        <v>39</v>
      </c>
      <c r="C11" s="17">
        <v>169240</v>
      </c>
      <c r="D11" s="18">
        <v>170000</v>
      </c>
      <c r="E11" s="18">
        <v>175000</v>
      </c>
      <c r="F11" s="18"/>
      <c r="G11" s="19">
        <f>SUM(C11:F11)</f>
        <v>514240</v>
      </c>
      <c r="H11" s="19" t="s">
        <v>30</v>
      </c>
      <c r="I11" s="16">
        <v>1</v>
      </c>
      <c r="J11" s="16">
        <v>3</v>
      </c>
      <c r="K11" s="19">
        <f>AVERAGE(C11:F11)</f>
        <v>171413.33333333334</v>
      </c>
      <c r="L11" s="19">
        <f>STDEV(C11:F11)</f>
        <v>3129.3023716690168</v>
      </c>
      <c r="M11" s="20">
        <f>L11/K11</f>
        <v>1.8255886580209726E-2</v>
      </c>
      <c r="N11" s="43">
        <v>171413.33</v>
      </c>
    </row>
    <row r="12" spans="1:27" ht="51" customHeight="1" x14ac:dyDescent="0.25">
      <c r="A12" s="16">
        <v>2</v>
      </c>
      <c r="B12" s="42" t="s">
        <v>39</v>
      </c>
      <c r="C12" s="17">
        <v>169240</v>
      </c>
      <c r="D12" s="18">
        <v>170000</v>
      </c>
      <c r="E12" s="18">
        <v>175000</v>
      </c>
      <c r="F12" s="18"/>
      <c r="G12" s="19">
        <f>SUM(C12:F12)</f>
        <v>514240</v>
      </c>
      <c r="H12" s="19" t="s">
        <v>30</v>
      </c>
      <c r="I12" s="16">
        <v>1</v>
      </c>
      <c r="J12" s="16">
        <v>3</v>
      </c>
      <c r="K12" s="19">
        <f>AVERAGE(C12:F12)</f>
        <v>171413.33333333334</v>
      </c>
      <c r="L12" s="19">
        <f>STDEV(C12:F12)</f>
        <v>3129.3023716690168</v>
      </c>
      <c r="M12" s="20">
        <f>L12/K12</f>
        <v>1.8255886580209726E-2</v>
      </c>
      <c r="N12" s="43">
        <v>171413.33</v>
      </c>
      <c r="T12" s="12"/>
    </row>
    <row r="13" spans="1:27" ht="36" customHeight="1" x14ac:dyDescent="0.25">
      <c r="A13" s="55" t="s">
        <v>14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18">
        <v>342826.66</v>
      </c>
    </row>
    <row r="14" spans="1:27" ht="23.25" customHeight="1" x14ac:dyDescent="0.25">
      <c r="A14" s="1"/>
      <c r="C14" s="1"/>
      <c r="D14" s="1"/>
      <c r="E14" s="1"/>
      <c r="F14" s="1"/>
      <c r="G14" s="59" t="s">
        <v>43</v>
      </c>
      <c r="H14" s="59"/>
      <c r="I14" s="59"/>
      <c r="J14" s="59"/>
      <c r="K14" s="59"/>
      <c r="L14" s="59"/>
      <c r="M14" s="59"/>
      <c r="N14" s="59"/>
      <c r="O14" s="59"/>
    </row>
    <row r="15" spans="1:27" s="22" customFormat="1" ht="12" x14ac:dyDescent="0.2">
      <c r="C15" s="23"/>
      <c r="D15" s="23"/>
      <c r="E15" s="23"/>
      <c r="F15" s="23"/>
      <c r="G15" s="23"/>
      <c r="H15" s="23"/>
    </row>
    <row r="16" spans="1:27" s="22" customFormat="1" ht="11.25" customHeight="1" x14ac:dyDescent="0.2">
      <c r="A16" s="44" t="s">
        <v>37</v>
      </c>
      <c r="B16" s="44"/>
      <c r="C16" s="44"/>
      <c r="D16" s="44"/>
      <c r="E16" s="44"/>
      <c r="F16" s="44"/>
      <c r="G16" s="44"/>
      <c r="H16" s="44"/>
      <c r="I16" s="44"/>
      <c r="J16" s="24"/>
      <c r="K16" s="45"/>
      <c r="L16" s="45"/>
      <c r="M16" s="25"/>
      <c r="N16" s="40">
        <v>46216</v>
      </c>
      <c r="O16" s="24"/>
      <c r="P16" s="24"/>
      <c r="Q16" s="26"/>
      <c r="R16" s="24"/>
      <c r="S16" s="24"/>
      <c r="T16" s="24"/>
      <c r="U16" s="24"/>
      <c r="V16" s="24"/>
      <c r="W16" s="24"/>
    </row>
    <row r="17" spans="1:23" s="22" customFormat="1" ht="12" x14ac:dyDescent="0.2">
      <c r="A17" s="27" t="s">
        <v>15</v>
      </c>
      <c r="B17" s="27"/>
      <c r="C17" s="24"/>
      <c r="D17" s="24"/>
      <c r="E17" s="24"/>
      <c r="F17" s="24"/>
      <c r="G17" s="24"/>
      <c r="H17" s="24"/>
      <c r="I17" s="24"/>
      <c r="J17" s="24"/>
      <c r="K17" s="46" t="s">
        <v>16</v>
      </c>
      <c r="L17" s="46"/>
      <c r="M17" s="28"/>
      <c r="N17" s="25" t="s">
        <v>17</v>
      </c>
      <c r="O17" s="24"/>
      <c r="P17" s="24"/>
      <c r="Q17" s="26"/>
      <c r="R17" s="24"/>
      <c r="S17" s="24"/>
      <c r="T17" s="24"/>
      <c r="U17" s="24"/>
      <c r="V17" s="24"/>
      <c r="W17" s="24"/>
    </row>
    <row r="18" spans="1:23" ht="15" x14ac:dyDescent="0.25">
      <c r="P18"/>
      <c r="Q18"/>
      <c r="R18"/>
      <c r="S18"/>
    </row>
    <row r="19" spans="1:23" x14ac:dyDescent="0.25">
      <c r="N19" s="29"/>
    </row>
    <row r="20" spans="1:23" x14ac:dyDescent="0.25">
      <c r="N20" s="29"/>
    </row>
    <row r="21" spans="1:23" x14ac:dyDescent="0.25">
      <c r="N21" s="29"/>
    </row>
  </sheetData>
  <mergeCells count="19">
    <mergeCell ref="A5:N5"/>
    <mergeCell ref="J1:N1"/>
    <mergeCell ref="A2:N2"/>
    <mergeCell ref="A3:N3"/>
    <mergeCell ref="A4:N4"/>
    <mergeCell ref="A16:I16"/>
    <mergeCell ref="K16:L16"/>
    <mergeCell ref="K17:L17"/>
    <mergeCell ref="A6:N6"/>
    <mergeCell ref="A7:N7"/>
    <mergeCell ref="A8:A9"/>
    <mergeCell ref="B8:B9"/>
    <mergeCell ref="C8:G8"/>
    <mergeCell ref="I8:I9"/>
    <mergeCell ref="J8:J9"/>
    <mergeCell ref="K8:M8"/>
    <mergeCell ref="A13:M13"/>
    <mergeCell ref="H8:H9"/>
    <mergeCell ref="G14:O14"/>
  </mergeCells>
  <phoneticPr fontId="21" type="noConversion"/>
  <pageMargins left="0.25" right="0.25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НМЦК-п.3.7.4</vt:lpstr>
      <vt:lpstr>Прилож.1 п.3.7.4</vt:lpstr>
      <vt:lpstr>'Прилож.1 п.3.7.4'!Область_печати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2026-07-17T13:56:11Z</cp:lastPrinted>
  <dcterms:created xsi:type="dcterms:W3CDTF">2019-04-12T09:01:10Z</dcterms:created>
  <dcterms:modified xsi:type="dcterms:W3CDTF">2026-07-17T14:01:59Z</dcterms:modified>
</cp:coreProperties>
</file>