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Objects="none"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92 сад\ИЮЛЬ\На передачу неисключительных прав использования базы данных\"/>
    </mc:Choice>
  </mc:AlternateContent>
  <bookViews>
    <workbookView xWindow="480" yWindow="75" windowWidth="18195" windowHeight="11760"/>
  </bookViews>
  <sheets>
    <sheet name="анализ" sheetId="3" r:id="rId1"/>
  </sheets>
  <calcPr calcId="152511"/>
</workbook>
</file>

<file path=xl/calcChain.xml><?xml version="1.0" encoding="utf-8"?>
<calcChain xmlns="http://schemas.openxmlformats.org/spreadsheetml/2006/main">
  <c r="K15" i="3" l="1"/>
  <c r="G12" i="3" l="1"/>
  <c r="G13" i="3"/>
  <c r="H12" i="3" l="1"/>
  <c r="I12" i="3"/>
  <c r="H13" i="3"/>
  <c r="I13" i="3"/>
  <c r="J12" i="3" l="1"/>
  <c r="J13" i="3"/>
  <c r="I15" i="3" l="1"/>
</calcChain>
</file>

<file path=xl/sharedStrings.xml><?xml version="1.0" encoding="utf-8"?>
<sst xmlns="http://schemas.openxmlformats.org/spreadsheetml/2006/main" count="24" uniqueCount="24">
  <si>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</si>
  <si>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</si>
  <si>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</si>
  <si>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</si>
  <si>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</si>
  <si>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</si>
  <si>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</si>
  <si>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 xml:space="preserve">Дата подготовки обоснования НМЦК:          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</si>
  <si>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</si>
  <si>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Государственное бюджетное дошкольное образовательное  учреждение                                                                                                                                                     детский сад № 92 Калининского района Санкт-Петербурга     </t>
  </si>
  <si>
    <t>ИТОГО</t>
  </si>
  <si>
    <t>Начальная max цена</t>
  </si>
  <si>
    <t xml:space="preserve">                                                                        (должность)                   (подпись/расшифровка подписи)</t>
  </si>
  <si>
    <t>количество шт./пара</t>
  </si>
  <si>
    <r>
      <t xml:space="preserve">Работник контрактной службы/контрактный управляющий:            </t>
    </r>
    <r>
      <rPr>
        <u/>
        <sz val="12"/>
        <color theme="1"/>
        <rFont val="Times New Roman"/>
        <family val="1"/>
        <charset val="204"/>
      </rPr>
      <t xml:space="preserve"> контрактный управляющий</t>
    </r>
  </si>
  <si>
    <t xml:space="preserve">        Трофимова О.С.</t>
  </si>
  <si>
    <r>
      <t xml:space="preserve"> Ценовые предложения  получены на электронную почту учреждения, 3 коммерческих предложения. </t>
    </r>
    <r>
      <rPr>
        <sz val="12"/>
        <color theme="1"/>
        <rFont val="Times New Roman"/>
        <family val="1"/>
        <charset val="204"/>
      </rPr>
      <t xml:space="preserve">
На  основании полученных данных  осуществлен расчет начальной (максимальной) цены контракта.
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  </r>
  </si>
  <si>
    <r>
      <rPr>
        <b/>
        <sz val="12"/>
        <color theme="1"/>
        <rFont val="Times New Roman"/>
        <family val="1"/>
        <charset val="204"/>
      </rPr>
      <t>Обоснования начальной (максимальной) цены контракта  на проведение электронного магазина</t>
    </r>
    <r>
      <rPr>
        <sz val="12"/>
        <color theme="1"/>
        <rFont val="Times New Roman"/>
        <family val="1"/>
        <charset val="204"/>
      </rPr>
      <t xml:space="preserve">   </t>
    </r>
    <r>
      <rPr>
        <b/>
        <sz val="12"/>
        <color theme="1"/>
        <rFont val="Times New Roman"/>
        <family val="1"/>
        <charset val="204"/>
      </rPr>
      <t>оказание услуг по программе ЭС "Госзаказ"       Справочная система "Система методист детского сада"</t>
    </r>
  </si>
  <si>
    <t>Цена предложенная участником № 1, ООО "Правовые системы" № 07-2026 от 01.07.2026руб. ц₁</t>
  </si>
  <si>
    <t>Цена предложенная участником № 2,  ООО "Профессиональные технологии" № 65 от 01.07.2026 руб. ц₂</t>
  </si>
  <si>
    <t>Цена предложенная участником №3, ИП Путилов М.В. № 68 от 01.07.2026руб. ц₂</t>
  </si>
  <si>
    <t>Справочная система "Система методист детского сада.ВИП" версия для образовательных организаций  (ССМ ВИП) 2 пользователя 12 месяцев</t>
  </si>
  <si>
    <t>ЭС "Госзаказ". Тариф оптимальный. Простая неисключительная лицензия на использование базы данных. 1 пользователь. 12 месяцев</t>
  </si>
  <si>
    <t>min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</si>
</sst>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58">
    <xf numFmtId="0" fontId="0" fillId="0" borderId="0" xfId="0"/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4" fillId="0" borderId="0" xfId="0" applyNumberFormat="1" applyFont="1" applyBorder="1"/>
    <xf numFmtId="9" fontId="4" fillId="0" borderId="0" xfId="1" applyFont="1" applyFill="1" applyBorder="1"/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5" fillId="0" borderId="0" xfId="0" applyFont="1"/>
    <xf numFmtId="0" fontId="7" fillId="0" borderId="0" xfId="0" applyFont="1"/>
    <xf numFmtId="2" fontId="8" fillId="0" borderId="1" xfId="0" applyNumberFormat="1" applyFont="1" applyBorder="1" applyAlignment="1">
      <alignment horizontal="right" wrapText="1"/>
    </xf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2" fontId="7" fillId="0" borderId="1" xfId="0" applyNumberFormat="1" applyFont="1" applyBorder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2" fontId="7" fillId="0" borderId="0" xfId="0" applyNumberFormat="1" applyFont="1" applyBorder="1"/>
    <xf numFmtId="2" fontId="8" fillId="0" borderId="0" xfId="0" applyNumberFormat="1" applyFont="1" applyBorder="1" applyAlignment="1">
      <alignment horizontal="right" wrapText="1"/>
    </xf>
    <xf numFmtId="2" fontId="2" fillId="0" borderId="0" xfId="0" applyNumberFormat="1" applyFont="1" applyBorder="1" applyAlignment="1">
      <alignment horizontal="center" vertical="center" wrapText="1"/>
    </xf>
    <xf numFmtId="9" fontId="3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4" fontId="2" fillId="0" borderId="4" xfId="0" applyNumberFormat="1" applyFont="1" applyBorder="1" applyAlignment="1">
      <alignment horizontal="right" vertical="center" wrapText="1" shrinkToFi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Border="1" applyAlignment="1">
      <alignment horizontal="justify" vertical="justify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3" fillId="0" borderId="2" xfId="1" applyFont="1" applyBorder="1" applyAlignment="1">
      <alignment horizontal="center" vertical="top" wrapText="1"/>
    </xf>
    <xf numFmtId="9" fontId="2" fillId="0" borderId="2" xfId="1" applyFont="1" applyBorder="1" applyAlignment="1">
      <alignment horizontal="center" vertical="center" wrapText="1"/>
    </xf>
    <xf numFmtId="9" fontId="3" fillId="0" borderId="2" xfId="1" applyFont="1" applyBorder="1" applyAlignment="1">
      <alignment horizontal="center" vertical="center" wrapText="1"/>
    </xf>
    <xf numFmtId="0" fontId="0" fillId="0" borderId="1" xfId="0" applyBorder="1"/>
    <xf numFmtId="4" fontId="3" fillId="0" borderId="4" xfId="0" applyNumberFormat="1" applyFont="1" applyBorder="1" applyAlignment="1">
      <alignment horizontal="right" vertical="center" wrapText="1" shrinkToFit="1"/>
    </xf>
    <xf numFmtId="0" fontId="13" fillId="0" borderId="1" xfId="0" applyFont="1" applyBorder="1"/>
    <xf numFmtId="4" fontId="13" fillId="0" borderId="1" xfId="0" applyNumberFormat="1" applyFont="1" applyBorder="1"/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17</xdr:row>
      <xdr:rowOff>133350</xdr:rowOff>
    </xdr:from>
    <xdr:to>
      <xdr:col>9</xdr:col>
      <xdr:colOff>578485</xdr:colOff>
      <xdr:row>18</xdr:row>
      <xdr:rowOff>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30956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10</xdr:row>
      <xdr:rowOff>371475</xdr:rowOff>
    </xdr:from>
    <xdr:to>
      <xdr:col>7</xdr:col>
      <xdr:colOff>608330</xdr:colOff>
      <xdr:row>10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571875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15" workbookViewId="0">
      <selection activeCell="F11" sqref="F11"/>
    </sheetView>
  </sheetViews>
  <sheetFormatPr defaultRowHeight="15" x14ac:dyDescent="0.25"/>
  <cols>
    <col min="1" max="1" width="5" customWidth="1"/>
    <col min="2" max="2" width="22.85546875" customWidth="1"/>
    <col min="3" max="3" width="12.7109375" customWidth="1"/>
    <col min="4" max="6" width="13.5703125" customWidth="1"/>
    <col min="7" max="7" width="15.42578125" customWidth="1"/>
    <col min="8" max="8" width="13.140625" customWidth="1"/>
    <col min="9" max="9" width="13.85546875" customWidth="1"/>
    <col min="10" max="10" width="12" customWidth="1"/>
    <col min="11" max="11" width="11.140625" customWidth="1"/>
  </cols>
  <sheetData>
    <row r="1" spans="1:11" ht="7.5" customHeight="1" x14ac:dyDescent="0.25">
      <c r="D1" s="1"/>
      <c r="E1" s="1"/>
      <c r="F1" s="1"/>
    </row>
    <row r="2" spans="1:11" ht="38.25" customHeight="1" x14ac:dyDescent="0.25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4.5" customHeight="1" x14ac:dyDescent="0.25">
      <c r="D3" s="14"/>
      <c r="E3" s="34"/>
      <c r="F3" s="34"/>
      <c r="G3" s="14"/>
      <c r="H3" s="14"/>
      <c r="I3" s="25"/>
      <c r="J3" s="14"/>
    </row>
    <row r="4" spans="1:11" ht="31.5" customHeight="1" x14ac:dyDescent="0.25">
      <c r="A4" s="47" t="s">
        <v>17</v>
      </c>
      <c r="B4" s="47"/>
      <c r="C4" s="47"/>
      <c r="D4" s="47"/>
      <c r="E4" s="47"/>
      <c r="F4" s="47"/>
      <c r="G4" s="47"/>
      <c r="H4" s="47"/>
      <c r="I4" s="47"/>
      <c r="J4" s="47"/>
    </row>
    <row r="5" spans="1:11" ht="13.5" customHeight="1" x14ac:dyDescent="0.25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</row>
    <row r="6" spans="1:11" ht="6.75" hidden="1" customHeight="1" x14ac:dyDescent="0.25">
      <c r="D6" s="15"/>
      <c r="E6" s="35"/>
      <c r="F6" s="35"/>
      <c r="G6" s="15"/>
      <c r="H6" s="15"/>
      <c r="I6" s="26"/>
      <c r="J6" s="15"/>
    </row>
    <row r="7" spans="1:11" hidden="1" x14ac:dyDescent="0.25">
      <c r="D7" s="15"/>
      <c r="E7" s="35"/>
      <c r="F7" s="35"/>
      <c r="G7" s="15"/>
      <c r="H7" s="15"/>
      <c r="I7" s="26"/>
      <c r="J7" s="15"/>
    </row>
    <row r="8" spans="1:11" ht="23.25" customHeight="1" x14ac:dyDescent="0.25">
      <c r="A8" s="47" t="s">
        <v>6</v>
      </c>
      <c r="B8" s="50"/>
      <c r="C8" s="50"/>
      <c r="D8" s="50"/>
      <c r="E8" s="50"/>
      <c r="F8" s="50"/>
      <c r="G8" s="50"/>
      <c r="H8" s="50"/>
      <c r="I8" s="50"/>
      <c r="J8" s="50"/>
    </row>
    <row r="9" spans="1:11" ht="8.25" hidden="1" customHeight="1" x14ac:dyDescent="0.25">
      <c r="D9" s="13"/>
      <c r="E9" s="33"/>
      <c r="F9" s="33"/>
    </row>
    <row r="10" spans="1:11" ht="15.75" x14ac:dyDescent="0.25">
      <c r="A10" s="43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54"/>
    </row>
    <row r="11" spans="1:11" s="19" customFormat="1" ht="114" customHeight="1" x14ac:dyDescent="0.25">
      <c r="A11" s="5" t="s">
        <v>4</v>
      </c>
      <c r="B11" s="12" t="s">
        <v>1</v>
      </c>
      <c r="C11" s="12" t="s">
        <v>13</v>
      </c>
      <c r="D11" s="12" t="s">
        <v>18</v>
      </c>
      <c r="E11" s="12" t="s">
        <v>19</v>
      </c>
      <c r="F11" s="12" t="s">
        <v>20</v>
      </c>
      <c r="G11" s="12" t="s">
        <v>8</v>
      </c>
      <c r="H11" s="9" t="s">
        <v>3</v>
      </c>
      <c r="I11" s="9" t="s">
        <v>11</v>
      </c>
      <c r="J11" s="51" t="s">
        <v>2</v>
      </c>
      <c r="K11" s="9" t="s">
        <v>23</v>
      </c>
    </row>
    <row r="12" spans="1:11" s="19" customFormat="1" ht="82.5" customHeight="1" x14ac:dyDescent="0.25">
      <c r="A12" s="36">
        <v>1</v>
      </c>
      <c r="B12" s="39" t="s">
        <v>22</v>
      </c>
      <c r="C12" s="12">
        <v>1</v>
      </c>
      <c r="D12" s="40">
        <v>51174</v>
      </c>
      <c r="E12" s="40">
        <v>56291</v>
      </c>
      <c r="F12" s="40">
        <v>59105</v>
      </c>
      <c r="G12" s="41">
        <f t="shared" ref="G12:G13" si="0">(D12+E12+F12)/3</f>
        <v>55523.333333333336</v>
      </c>
      <c r="H12" s="42">
        <f t="shared" ref="H12:H13" si="1">STDEV(D12:F12)</f>
        <v>4020.8424904904364</v>
      </c>
      <c r="I12" s="42">
        <f t="shared" ref="I12:I13" si="2">(C12*D12+C12*E12+C12*F12)/3</f>
        <v>55523.333333333336</v>
      </c>
      <c r="J12" s="52">
        <f t="shared" ref="J12:J13" si="3">H12/G12</f>
        <v>7.241716678556348E-2</v>
      </c>
      <c r="K12" s="55">
        <v>51174</v>
      </c>
    </row>
    <row r="13" spans="1:11" s="19" customFormat="1" ht="81.75" customHeight="1" x14ac:dyDescent="0.25">
      <c r="A13" s="36">
        <v>2</v>
      </c>
      <c r="B13" s="39" t="s">
        <v>21</v>
      </c>
      <c r="C13" s="12">
        <v>1</v>
      </c>
      <c r="D13" s="40">
        <v>36472</v>
      </c>
      <c r="E13" s="40">
        <v>40119</v>
      </c>
      <c r="F13" s="40">
        <v>42124</v>
      </c>
      <c r="G13" s="41">
        <f t="shared" si="0"/>
        <v>39571.666666666664</v>
      </c>
      <c r="H13" s="42">
        <f t="shared" si="1"/>
        <v>2865.4766328367314</v>
      </c>
      <c r="I13" s="42">
        <f t="shared" si="2"/>
        <v>39571.666666666664</v>
      </c>
      <c r="J13" s="52">
        <f t="shared" si="3"/>
        <v>7.2412331200860838E-2</v>
      </c>
      <c r="K13" s="55">
        <v>36472</v>
      </c>
    </row>
    <row r="14" spans="1:11" s="19" customFormat="1" ht="18" hidden="1" customHeight="1" x14ac:dyDescent="0.25">
      <c r="A14" s="6"/>
      <c r="B14" s="6"/>
      <c r="C14" s="6"/>
      <c r="D14" s="7"/>
      <c r="E14" s="7"/>
      <c r="F14" s="7"/>
      <c r="G14" s="7"/>
      <c r="H14" s="7"/>
      <c r="I14" s="37"/>
      <c r="J14" s="8"/>
      <c r="K14" s="56"/>
    </row>
    <row r="15" spans="1:11" s="19" customFormat="1" ht="19.5" customHeight="1" x14ac:dyDescent="0.25">
      <c r="A15" s="10"/>
      <c r="B15" s="23" t="s">
        <v>10</v>
      </c>
      <c r="C15" s="23"/>
      <c r="D15" s="24"/>
      <c r="E15" s="24"/>
      <c r="F15" s="24"/>
      <c r="G15" s="20"/>
      <c r="H15" s="11"/>
      <c r="I15" s="38">
        <f>SUM(I12:I13)</f>
        <v>95095</v>
      </c>
      <c r="J15" s="53"/>
      <c r="K15" s="57">
        <f>K12+K13</f>
        <v>87646</v>
      </c>
    </row>
    <row r="16" spans="1:11" s="19" customFormat="1" ht="3.75" customHeight="1" x14ac:dyDescent="0.25">
      <c r="A16" s="27"/>
      <c r="B16" s="28"/>
      <c r="C16" s="28"/>
      <c r="D16" s="29"/>
      <c r="E16" s="29"/>
      <c r="F16" s="29"/>
      <c r="G16" s="30"/>
      <c r="H16" s="31"/>
      <c r="I16" s="31"/>
      <c r="J16" s="32"/>
    </row>
    <row r="17" spans="1:11" s="19" customFormat="1" ht="184.5" customHeight="1" x14ac:dyDescent="0.25">
      <c r="A17" s="45" t="s">
        <v>16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1" s="19" customFormat="1" ht="7.5" customHeight="1" x14ac:dyDescent="0.25">
      <c r="A18" s="6"/>
      <c r="B18" s="6"/>
      <c r="C18" s="6"/>
      <c r="D18" s="7"/>
      <c r="E18" s="7"/>
      <c r="F18" s="7"/>
      <c r="G18" s="7"/>
      <c r="H18" s="7"/>
      <c r="I18" s="7"/>
      <c r="J18" s="8"/>
    </row>
    <row r="19" spans="1:11" s="19" customFormat="1" ht="8.25" hidden="1" customHeight="1" x14ac:dyDescent="0.25">
      <c r="A19" s="6"/>
      <c r="B19" s="6"/>
      <c r="C19" s="6"/>
      <c r="D19" s="7"/>
      <c r="E19" s="7"/>
      <c r="F19" s="7"/>
      <c r="G19" s="7"/>
      <c r="H19" s="7"/>
      <c r="I19" s="7"/>
      <c r="J19" s="8"/>
    </row>
    <row r="20" spans="1:11" s="19" customFormat="1" ht="15.75" hidden="1" x14ac:dyDescent="0.25">
      <c r="A20" s="6"/>
      <c r="B20" s="6"/>
      <c r="C20" s="6"/>
      <c r="D20" s="7"/>
      <c r="E20" s="7"/>
      <c r="F20" s="7"/>
      <c r="G20" s="7"/>
      <c r="H20" s="7"/>
      <c r="I20" s="7"/>
      <c r="J20" s="8"/>
    </row>
    <row r="21" spans="1:11" s="19" customFormat="1" ht="15.75" hidden="1" x14ac:dyDescent="0.25">
      <c r="D21" s="22"/>
      <c r="E21" s="33"/>
      <c r="F21" s="33"/>
    </row>
    <row r="22" spans="1:11" s="19" customFormat="1" ht="15.75" x14ac:dyDescent="0.25">
      <c r="A22" s="46" t="s">
        <v>7</v>
      </c>
      <c r="B22" s="46"/>
      <c r="C22" s="46"/>
      <c r="D22" s="46"/>
      <c r="E22" s="46"/>
      <c r="F22" s="46"/>
      <c r="G22" s="46"/>
      <c r="H22" s="46"/>
      <c r="I22" s="46"/>
      <c r="J22" s="46"/>
    </row>
    <row r="23" spans="1:11" s="19" customFormat="1" ht="9" customHeight="1" x14ac:dyDescent="0.25">
      <c r="D23" s="22"/>
      <c r="E23" s="33"/>
      <c r="F23" s="33"/>
    </row>
    <row r="24" spans="1:11" s="19" customFormat="1" ht="15.75" x14ac:dyDescent="0.25">
      <c r="A24" s="18" t="s">
        <v>14</v>
      </c>
      <c r="D24" s="22"/>
      <c r="E24" s="33"/>
      <c r="F24" s="33"/>
      <c r="G24" s="18"/>
      <c r="H24" s="21" t="s">
        <v>15</v>
      </c>
      <c r="I24" s="21"/>
      <c r="J24" s="21"/>
    </row>
    <row r="25" spans="1:11" s="19" customFormat="1" ht="15.75" customHeight="1" x14ac:dyDescent="0.25">
      <c r="A25" s="47" t="s">
        <v>12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s="19" customFormat="1" ht="15.75" x14ac:dyDescent="0.25">
      <c r="A26" s="18"/>
      <c r="B26" s="18"/>
      <c r="C26" s="18"/>
      <c r="D26" s="4"/>
      <c r="E26" s="4"/>
      <c r="F26" s="4"/>
      <c r="G26" s="16"/>
      <c r="H26" s="17"/>
      <c r="I26" s="17"/>
      <c r="J26" s="17"/>
    </row>
    <row r="27" spans="1:11" x14ac:dyDescent="0.25">
      <c r="D27" s="3"/>
      <c r="E27" s="3"/>
      <c r="F27" s="3"/>
    </row>
    <row r="28" spans="1:11" x14ac:dyDescent="0.25">
      <c r="D28" s="3"/>
      <c r="E28" s="3"/>
      <c r="F28" s="3"/>
      <c r="G28" s="2"/>
    </row>
  </sheetData>
  <mergeCells count="8">
    <mergeCell ref="A10:J10"/>
    <mergeCell ref="A17:J17"/>
    <mergeCell ref="A22:J22"/>
    <mergeCell ref="A25:K25"/>
    <mergeCell ref="A2:K2"/>
    <mergeCell ref="A4:J4"/>
    <mergeCell ref="A5:J5"/>
    <mergeCell ref="A8:J8"/>
  </mergeCells>
  <pageMargins left="0.25" right="0.25" top="0.75" bottom="0.75" header="0.3" footer="0.3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2026-07-02T09:18:32Z</cp:lastPrinted>
  <dcterms:created xsi:type="dcterms:W3CDTF">2014-02-20T07:55:18Z</dcterms:created>
  <dcterms:modified xsi:type="dcterms:W3CDTF">2026-07-20T08:17:07Z</dcterms:modified>
</cp:coreProperties>
</file>