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resurs\СЕКТОР МЕХАНИЗАЦИИ\Общие документы\2026\ЗАКУПКИ_2026\ТО_Мини_погрузчик\ЗАКУПКА_плановая_ТО_Погрузчик_26\Закупка_3 раз_ХОРОШАЯ\"/>
    </mc:Choice>
  </mc:AlternateContent>
  <xr:revisionPtr revIDLastSave="0" documentId="13_ncr:1_{BE435185-C67E-49A8-8A64-A2F139F062D1}" xr6:coauthVersionLast="36" xr6:coauthVersionMax="36" xr10:uidLastSave="{00000000-0000-0000-0000-000000000000}"/>
  <bookViews>
    <workbookView xWindow="0" yWindow="0" windowWidth="18555" windowHeight="10575" xr2:uid="{00000000-000D-0000-FFFF-FFFF00000000}"/>
  </bookViews>
  <sheets>
    <sheet name="НМЦК" sheetId="4" r:id="rId1"/>
  </sheets>
  <definedNames>
    <definedName name="_xlnm.Print_Area" localSheetId="0">НМЦК!$A$1:$O$17</definedName>
  </definedNames>
  <calcPr calcId="191029"/>
</workbook>
</file>

<file path=xl/calcChain.xml><?xml version="1.0" encoding="utf-8"?>
<calcChain xmlns="http://schemas.openxmlformats.org/spreadsheetml/2006/main">
  <c r="K9" i="4" l="1"/>
  <c r="I9" i="4"/>
  <c r="E10" i="4" l="1"/>
  <c r="D10" i="4"/>
  <c r="C10" i="4"/>
  <c r="J10" i="4" l="1"/>
  <c r="J9" i="4" l="1"/>
  <c r="J11" i="4" s="1"/>
  <c r="L9" i="4" l="1"/>
  <c r="M9" i="4" l="1"/>
</calcChain>
</file>

<file path=xl/sharedStrings.xml><?xml version="1.0" encoding="utf-8"?>
<sst xmlns="http://schemas.openxmlformats.org/spreadsheetml/2006/main" count="36" uniqueCount="33">
  <si>
    <t>№ п/п</t>
  </si>
  <si>
    <t>Наименование товара (работы, услуги)</t>
  </si>
  <si>
    <t>КОСГУ</t>
  </si>
  <si>
    <t>Цена договора (контракта)</t>
  </si>
  <si>
    <t xml:space="preserve">Цена договора (контракта), заключаемого с единственным поставщиком:                              </t>
  </si>
  <si>
    <t>Определена и обоснована методом сопоставимых рыночных цен (анализа рынка)</t>
  </si>
  <si>
    <t>ОКПД2 / ККН / КТРУ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</si>
  <si>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</si>
  <si>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</si>
  <si>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</si>
  <si>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</si>
  <si>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>Наименьшая цена договора (контракта), заключаемого с единственным поставщиком, в соответствии с ценой наименьшего КП</t>
  </si>
  <si>
    <t>Итого по КП:</t>
  </si>
  <si>
    <t>Приложение № 2 к служебной записке</t>
  </si>
  <si>
    <t>Номер источника ценовой информации  (ИЦИ №i) и цена единицы товара, работы, услуги, представленная i-тым ИЦИ (Цi), руб.</t>
  </si>
  <si>
    <t xml:space="preserve">  СОСТАВИЛ </t>
  </si>
  <si>
    <t>ПРОВЕРИЛ</t>
  </si>
  <si>
    <r>
      <t xml:space="preserve">V - коэф-нт вариации 
</t>
    </r>
    <r>
      <rPr>
        <i/>
        <sz val="10"/>
        <color indexed="8"/>
        <rFont val="Times New Roman"/>
        <family val="1"/>
        <charset val="204"/>
      </rPr>
      <t>(не должен превышать 33%)</t>
    </r>
  </si>
  <si>
    <t>Цена единицы услуги (товара), принятая к расчету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</si>
  <si>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десяти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</si>
  <si>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>Т.И. Бучерова</t>
  </si>
  <si>
    <t xml:space="preserve">Определение однородности совокупности значений выявленных цен СПРАВОЧНО </t>
  </si>
  <si>
    <t>n - кол-во значений, используемых в расчете (кол-во ответов КП)</t>
  </si>
  <si>
    <t>____________________________</t>
  </si>
  <si>
    <t>усл.ед.</t>
  </si>
  <si>
    <r>
      <t xml:space="preserve">с осуществлением сбора и анализа общедоступной ценовой информации
</t>
    </r>
    <r>
      <rPr>
        <b/>
        <sz val="10"/>
        <rFont val="Times New Roman"/>
        <family val="1"/>
        <charset val="204"/>
      </rPr>
      <t xml:space="preserve">на оказание услуг по техническому обслуживанию мини-погрузчика </t>
    </r>
    <r>
      <rPr>
        <b/>
        <sz val="10"/>
        <color theme="1"/>
        <rFont val="Times New Roman"/>
        <family val="1"/>
        <charset val="204"/>
      </rPr>
      <t xml:space="preserve">
</t>
    </r>
  </si>
  <si>
    <t>Запрос от 04.06.2026 
№ 1309/26-0-0.
КП № 1 вх. от 05.06.2026
№ 2320/26-0-0</t>
  </si>
  <si>
    <t>Запрос от 04.06.2026 
№ 1309/26-0-0.
КП № 2 вх. от 05.06.2026
№ 2322/26-0-0</t>
  </si>
  <si>
    <t>Запрос от 04.06.2026 
№ 1309/26-0-0.
КП № 3 вх. от 05.06.2026
№ 2323/26-0-0</t>
  </si>
  <si>
    <t xml:space="preserve">Ведущий инженер сектора механизации отдела эксплуатации инженерных систем и зданий </t>
  </si>
  <si>
    <t>Цена договора (контракта) составляет 79 000 рублей 00 копеек (Семьдесят девять тысяч рублей 00 копеек), в том числе НДС 14 245 рублей 90 копеек</t>
  </si>
  <si>
    <t>33.12.15.000</t>
  </si>
  <si>
    <t>Оказание услуг по ремонту и техническому обслуживанию подъёмно-транспортного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</si>
</sst>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</cellStyleXfs>
  <cellXfs count="80">
    <xf numFmtId="0" fontId="0" fillId="0" borderId="0" xfId="0"/>
    <xf numFmtId="0" fontId="4" fillId="0" borderId="0" xfId="6" applyFont="1"/>
    <xf numFmtId="0" fontId="4" fillId="0" borderId="0" xfId="6" applyFont="1" applyBorder="1"/>
    <xf numFmtId="0" fontId="6" fillId="0" borderId="0" xfId="6" applyFont="1" applyAlignment="1">
      <alignment horizontal="center" vertical="center" wrapText="1"/>
    </xf>
    <xf numFmtId="0" fontId="6" fillId="0" borderId="0" xfId="6" applyFont="1" applyAlignment="1">
      <alignment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Alignment="1">
      <alignment vertical="center" wrapText="1"/>
    </xf>
    <xf numFmtId="0" fontId="6" fillId="0" borderId="0" xfId="6" applyFont="1" applyAlignment="1">
      <alignment horizontal="center" vertical="top" wrapText="1"/>
    </xf>
    <xf numFmtId="0" fontId="4" fillId="0" borderId="0" xfId="6" applyFont="1" applyAlignment="1">
      <alignment horizontal="center" vertical="center" wrapText="1"/>
    </xf>
    <xf numFmtId="0" fontId="4" fillId="0" borderId="0" xfId="6" applyFont="1" applyAlignment="1">
      <alignment horizontal="left" vertical="top" wrapText="1"/>
    </xf>
    <xf numFmtId="0" fontId="7" fillId="0" borderId="1" xfId="6" applyFont="1" applyBorder="1" applyAlignment="1">
      <alignment horizontal="center" vertical="top" wrapText="1"/>
    </xf>
    <xf numFmtId="0" fontId="7" fillId="0" borderId="1" xfId="6" applyFont="1" applyBorder="1" applyAlignment="1">
      <alignment horizontal="center" vertical="center" wrapText="1"/>
    </xf>
    <xf numFmtId="0" fontId="7" fillId="0" borderId="4" xfId="6" applyFont="1" applyBorder="1" applyAlignment="1">
      <alignment horizontal="center" vertical="center" wrapText="1"/>
    </xf>
    <xf numFmtId="0" fontId="10" fillId="0" borderId="0" xfId="6" applyFont="1" applyBorder="1" applyAlignment="1">
      <alignment horizontal="center" vertical="center"/>
    </xf>
    <xf numFmtId="0" fontId="11" fillId="0" borderId="1" xfId="6" applyFont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2" fontId="11" fillId="0" borderId="1" xfId="6" applyNumberFormat="1" applyFont="1" applyBorder="1" applyAlignment="1">
      <alignment horizontal="center" vertical="center" wrapText="1"/>
    </xf>
    <xf numFmtId="10" fontId="11" fillId="0" borderId="1" xfId="6" applyNumberFormat="1" applyFont="1" applyBorder="1" applyAlignment="1">
      <alignment horizontal="center" vertical="center" wrapText="1"/>
    </xf>
    <xf numFmtId="0" fontId="4" fillId="0" borderId="0" xfId="6" applyFont="1" applyBorder="1" applyAlignment="1">
      <alignment horizontal="center" vertical="center"/>
    </xf>
    <xf numFmtId="0" fontId="4" fillId="2" borderId="0" xfId="6" applyFont="1" applyFill="1" applyBorder="1" applyAlignment="1">
      <alignment horizontal="center" vertical="center"/>
    </xf>
    <xf numFmtId="0" fontId="11" fillId="0" borderId="3" xfId="6" applyFont="1" applyBorder="1" applyAlignment="1">
      <alignment horizontal="center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2" fontId="11" fillId="2" borderId="3" xfId="6" applyNumberFormat="1" applyFont="1" applyFill="1" applyBorder="1" applyAlignment="1">
      <alignment horizontal="center" vertical="center" wrapText="1"/>
    </xf>
    <xf numFmtId="2" fontId="11" fillId="0" borderId="3" xfId="6" applyNumberFormat="1" applyFont="1" applyBorder="1" applyAlignment="1">
      <alignment horizontal="center" vertical="center" wrapText="1"/>
    </xf>
    <xf numFmtId="4" fontId="14" fillId="2" borderId="3" xfId="0" applyNumberFormat="1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43" fontId="7" fillId="0" borderId="1" xfId="7" applyFont="1" applyBorder="1" applyAlignment="1">
      <alignment horizontal="center" vertical="center" wrapText="1"/>
    </xf>
    <xf numFmtId="0" fontId="4" fillId="0" borderId="1" xfId="6" applyFont="1" applyBorder="1"/>
    <xf numFmtId="0" fontId="4" fillId="0" borderId="0" xfId="6" applyFont="1" applyFill="1" applyAlignment="1">
      <alignment horizontal="left" wrapText="1"/>
    </xf>
    <xf numFmtId="0" fontId="4" fillId="0" borderId="0" xfId="6" applyFont="1" applyAlignment="1">
      <alignment horizontal="left" wrapText="1"/>
    </xf>
    <xf numFmtId="3" fontId="13" fillId="2" borderId="1" xfId="0" applyNumberFormat="1" applyFont="1" applyFill="1" applyBorder="1" applyAlignment="1">
      <alignment horizontal="center" vertical="center" wrapText="1"/>
    </xf>
    <xf numFmtId="0" fontId="4" fillId="0" borderId="0" xfId="6" applyFont="1" applyAlignment="1"/>
    <xf numFmtId="4" fontId="11" fillId="0" borderId="1" xfId="6" applyNumberFormat="1" applyFont="1" applyBorder="1" applyAlignment="1">
      <alignment horizontal="center" vertical="center" wrapText="1"/>
    </xf>
    <xf numFmtId="43" fontId="7" fillId="0" borderId="1" xfId="7" applyFont="1" applyBorder="1" applyAlignment="1">
      <alignment horizontal="left" vertical="center" wrapText="1"/>
    </xf>
    <xf numFmtId="0" fontId="7" fillId="0" borderId="1" xfId="6" applyFont="1" applyBorder="1" applyAlignment="1">
      <alignment horizontal="center" vertical="center" wrapText="1"/>
    </xf>
    <xf numFmtId="0" fontId="11" fillId="2" borderId="1" xfId="6" applyNumberFormat="1" applyFont="1" applyFill="1" applyBorder="1" applyAlignment="1">
      <alignment horizontal="center" vertical="center" wrapText="1"/>
    </xf>
    <xf numFmtId="43" fontId="4" fillId="0" borderId="0" xfId="6" applyNumberFormat="1" applyFont="1"/>
    <xf numFmtId="0" fontId="8" fillId="0" borderId="0" xfId="6" applyFont="1" applyAlignment="1">
      <alignment horizontal="center" vertical="center" wrapText="1"/>
    </xf>
    <xf numFmtId="0" fontId="8" fillId="0" borderId="0" xfId="6" applyFont="1" applyAlignment="1">
      <alignment horizontal="center" vertical="top" wrapText="1"/>
    </xf>
    <xf numFmtId="0" fontId="12" fillId="0" borderId="0" xfId="6" applyFont="1" applyAlignment="1">
      <alignment horizontal="left" vertical="top" wrapText="1"/>
    </xf>
    <xf numFmtId="0" fontId="8" fillId="0" borderId="1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/>
    </xf>
    <xf numFmtId="0" fontId="12" fillId="0" borderId="1" xfId="6" applyFont="1" applyBorder="1"/>
    <xf numFmtId="0" fontId="12" fillId="0" borderId="0" xfId="6" applyFont="1" applyFill="1" applyAlignment="1">
      <alignment horizontal="left" wrapText="1"/>
    </xf>
    <xf numFmtId="0" fontId="12" fillId="0" borderId="0" xfId="6" applyFont="1" applyAlignment="1">
      <alignment horizontal="left" wrapText="1"/>
    </xf>
    <xf numFmtId="0" fontId="12" fillId="0" borderId="0" xfId="6" applyFont="1"/>
    <xf numFmtId="0" fontId="6" fillId="0" borderId="0" xfId="6" applyFont="1" applyFill="1" applyAlignment="1">
      <alignment horizontal="center"/>
    </xf>
    <xf numFmtId="0" fontId="4" fillId="0" borderId="0" xfId="6" applyFont="1" applyFill="1" applyAlignment="1">
      <alignment horizontal="left"/>
    </xf>
    <xf numFmtId="0" fontId="8" fillId="0" borderId="1" xfId="6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/>
    </xf>
    <xf numFmtId="0" fontId="4" fillId="0" borderId="0" xfId="6" applyFont="1" applyFill="1" applyAlignment="1"/>
    <xf numFmtId="0" fontId="12" fillId="0" borderId="1" xfId="0" applyFont="1" applyBorder="1" applyAlignment="1">
      <alignment horizontal="center" vertical="center" wrapText="1"/>
    </xf>
    <xf numFmtId="0" fontId="4" fillId="0" borderId="0" xfId="6" applyFont="1" applyFill="1"/>
    <xf numFmtId="4" fontId="12" fillId="0" borderId="6" xfId="0" applyNumberFormat="1" applyFont="1" applyFill="1" applyBorder="1" applyAlignment="1">
      <alignment horizontal="center" vertical="center" wrapText="1"/>
    </xf>
    <xf numFmtId="0" fontId="7" fillId="0" borderId="7" xfId="6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right" vertical="center" wrapText="1"/>
    </xf>
    <xf numFmtId="0" fontId="11" fillId="0" borderId="1" xfId="0" applyFont="1" applyBorder="1" applyAlignment="1">
      <alignment horizontal="left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2" fillId="2" borderId="1" xfId="6" applyFont="1" applyFill="1" applyBorder="1" applyAlignment="1">
      <alignment horizontal="center" vertical="center"/>
    </xf>
    <xf numFmtId="0" fontId="6" fillId="0" borderId="0" xfId="6" applyFont="1" applyFill="1" applyAlignment="1"/>
    <xf numFmtId="0" fontId="4" fillId="0" borderId="0" xfId="6" applyFont="1" applyAlignment="1">
      <alignment horizontal="left" vertical="top" wrapText="1"/>
    </xf>
    <xf numFmtId="0" fontId="4" fillId="0" borderId="0" xfId="6" applyFont="1" applyAlignment="1">
      <alignment horizontal="center"/>
    </xf>
    <xf numFmtId="0" fontId="4" fillId="0" borderId="0" xfId="6" applyFont="1" applyAlignment="1">
      <alignment horizontal="right"/>
    </xf>
    <xf numFmtId="0" fontId="7" fillId="0" borderId="0" xfId="6" applyFont="1" applyAlignment="1">
      <alignment horizontal="center" vertical="center" wrapText="1"/>
    </xf>
    <xf numFmtId="0" fontId="6" fillId="0" borderId="0" xfId="6" applyFont="1" applyAlignment="1">
      <alignment horizontal="center" vertical="center" wrapText="1"/>
    </xf>
    <xf numFmtId="0" fontId="6" fillId="2" borderId="0" xfId="6" applyFont="1" applyFill="1" applyAlignment="1">
      <alignment horizontal="center" vertical="top" wrapText="1"/>
    </xf>
    <xf numFmtId="0" fontId="4" fillId="0" borderId="0" xfId="6" applyFont="1" applyFill="1" applyBorder="1" applyAlignment="1">
      <alignment horizontal="left"/>
    </xf>
    <xf numFmtId="0" fontId="8" fillId="0" borderId="3" xfId="6" applyFont="1" applyBorder="1" applyAlignment="1">
      <alignment horizontal="center" vertical="center" wrapText="1"/>
    </xf>
    <xf numFmtId="0" fontId="8" fillId="0" borderId="2" xfId="6" applyFont="1" applyBorder="1" applyAlignment="1">
      <alignment horizontal="center" vertical="center" wrapText="1"/>
    </xf>
    <xf numFmtId="0" fontId="6" fillId="0" borderId="0" xfId="6" applyFont="1" applyBorder="1" applyAlignment="1">
      <alignment horizontal="center" vertical="center" wrapText="1"/>
    </xf>
    <xf numFmtId="0" fontId="8" fillId="0" borderId="1" xfId="6" applyFont="1" applyBorder="1" applyAlignment="1">
      <alignment horizontal="center" vertical="center" wrapText="1"/>
    </xf>
    <xf numFmtId="0" fontId="6" fillId="0" borderId="1" xfId="6" applyFont="1" applyBorder="1" applyAlignment="1">
      <alignment horizontal="center" vertical="center"/>
    </xf>
    <xf numFmtId="0" fontId="6" fillId="0" borderId="5" xfId="6" applyFont="1" applyBorder="1" applyAlignment="1">
      <alignment horizontal="center" vertical="center" wrapText="1"/>
    </xf>
    <xf numFmtId="0" fontId="7" fillId="0" borderId="3" xfId="6" applyFont="1" applyBorder="1" applyAlignment="1">
      <alignment horizontal="center" vertical="center" wrapText="1"/>
    </xf>
    <xf numFmtId="0" fontId="7" fillId="0" borderId="2" xfId="6" applyFont="1" applyBorder="1" applyAlignment="1">
      <alignment horizontal="center" vertical="center" wrapText="1"/>
    </xf>
    <xf numFmtId="4" fontId="6" fillId="0" borderId="1" xfId="6" applyNumberFormat="1" applyFont="1" applyBorder="1" applyAlignment="1" applyProtection="1">
      <alignment horizontal="right" vertical="center" wrapText="1"/>
      <protection locked="0"/>
    </xf>
    <xf numFmtId="0" fontId="7" fillId="0" borderId="1" xfId="6" applyFont="1" applyBorder="1" applyAlignment="1">
      <alignment horizontal="center" vertical="center" wrapText="1"/>
    </xf>
    <xf numFmtId="0" fontId="6" fillId="0" borderId="0" xfId="6" applyFont="1" applyFill="1" applyAlignment="1">
      <alignment horizontal="center"/>
    </xf>
    <xf numFmtId="0" fontId="4" fillId="0" borderId="0" xfId="6" applyFont="1" applyFill="1" applyAlignment="1">
      <alignment horizontal="center"/>
    </xf>
    <xf numFmtId="0" fontId="4" fillId="0" borderId="0" xfId="6" applyFont="1" applyFill="1" applyAlignment="1">
      <alignment horizontal="left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2"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6</xdr:row>
      <xdr:rowOff>790575</xdr:rowOff>
    </xdr:from>
    <xdr:to>
      <xdr:col>9</xdr:col>
      <xdr:colOff>0</xdr:colOff>
      <xdr:row>6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157841</xdr:colOff>
      <xdr:row>6</xdr:row>
      <xdr:rowOff>560295</xdr:rowOff>
    </xdr:from>
    <xdr:to>
      <xdr:col>11</xdr:col>
      <xdr:colOff>762000</xdr:colOff>
      <xdr:row>6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39991" y="30939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12</xdr:col>
      <xdr:colOff>100854</xdr:colOff>
      <xdr:row>6</xdr:row>
      <xdr:rowOff>829235</xdr:rowOff>
    </xdr:from>
    <xdr:to>
      <xdr:col>12</xdr:col>
      <xdr:colOff>685800</xdr:colOff>
      <xdr:row>6</xdr:row>
      <xdr:rowOff>1304610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1254629" y="3372410"/>
          <a:ext cx="584946" cy="475375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0"/>
  <sheetViews>
    <sheetView tabSelected="1" view="pageBreakPreview" zoomScaleNormal="100" zoomScaleSheetLayoutView="100" workbookViewId="0">
      <selection activeCell="L11" sqref="L11"/>
    </sheetView>
  </sheetViews>
  <sheetFormatPr defaultColWidth="7.5703125" defaultRowHeight="12.75" x14ac:dyDescent="0.2"/>
  <cols>
    <col min="1" max="1" width="4.7109375" style="1" customWidth="1"/>
    <col min="2" max="2" width="24.7109375" style="1" customWidth="1"/>
    <col min="3" max="3" width="14.140625" style="1" customWidth="1"/>
    <col min="4" max="4" width="14.85546875" style="1" customWidth="1"/>
    <col min="5" max="5" width="14.5703125" style="1" customWidth="1"/>
    <col min="6" max="6" width="8.85546875" style="1" customWidth="1"/>
    <col min="7" max="7" width="11" style="1" customWidth="1"/>
    <col min="8" max="8" width="10.85546875" style="1" customWidth="1"/>
    <col min="9" max="9" width="11.42578125" style="1" customWidth="1"/>
    <col min="10" max="10" width="17.28515625" style="1" customWidth="1"/>
    <col min="11" max="11" width="11" style="1" customWidth="1"/>
    <col min="12" max="12" width="16.85546875" style="1" customWidth="1"/>
    <col min="13" max="13" width="14.7109375" style="1" customWidth="1"/>
    <col min="14" max="14" width="20.140625" style="45" customWidth="1"/>
    <col min="15" max="15" width="9.5703125" style="1" customWidth="1"/>
    <col min="16" max="16" width="11.28515625" style="1" customWidth="1"/>
    <col min="17" max="17" width="9" style="1" customWidth="1"/>
    <col min="18" max="18" width="12.85546875" style="1" customWidth="1"/>
    <col min="19" max="19" width="15.5703125" style="2" customWidth="1"/>
    <col min="20" max="16384" width="7.5703125" style="1"/>
  </cols>
  <sheetData>
    <row r="1" spans="1:21" ht="15" customHeight="1" x14ac:dyDescent="0.2">
      <c r="A1" s="62" t="s">
        <v>13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31"/>
      <c r="Q1" s="61"/>
      <c r="R1" s="61"/>
      <c r="S1" s="61"/>
      <c r="T1" s="61"/>
      <c r="U1" s="61"/>
    </row>
    <row r="2" spans="1:21" ht="15.75" customHeight="1" x14ac:dyDescent="0.2">
      <c r="A2" s="64" t="s">
        <v>4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3"/>
      <c r="N2" s="37"/>
      <c r="O2" s="3"/>
      <c r="P2" s="4"/>
      <c r="Q2" s="4"/>
      <c r="R2" s="4"/>
    </row>
    <row r="3" spans="1:21" ht="14.25" customHeight="1" x14ac:dyDescent="0.2">
      <c r="A3" s="63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5"/>
      <c r="N3" s="37"/>
      <c r="O3" s="5"/>
      <c r="P3" s="6"/>
      <c r="Q3" s="6"/>
      <c r="R3" s="6"/>
    </row>
    <row r="4" spans="1:21" ht="35.25" customHeight="1" x14ac:dyDescent="0.2">
      <c r="A4" s="65" t="s">
        <v>25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7"/>
      <c r="N4" s="38"/>
      <c r="O4" s="7"/>
    </row>
    <row r="5" spans="1:21" ht="79.5" customHeight="1" x14ac:dyDescent="0.2">
      <c r="A5" s="8"/>
      <c r="B5" s="60" t="s">
        <v>19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9"/>
      <c r="N5" s="39"/>
      <c r="O5" s="9"/>
    </row>
    <row r="6" spans="1:21" ht="40.5" customHeight="1" x14ac:dyDescent="0.2">
      <c r="A6" s="73" t="s">
        <v>0</v>
      </c>
      <c r="B6" s="76" t="s">
        <v>1</v>
      </c>
      <c r="C6" s="76" t="s">
        <v>14</v>
      </c>
      <c r="D6" s="76"/>
      <c r="E6" s="76"/>
      <c r="F6" s="73" t="s">
        <v>10</v>
      </c>
      <c r="G6" s="76" t="s">
        <v>9</v>
      </c>
      <c r="H6" s="70" t="s">
        <v>22</v>
      </c>
      <c r="I6" s="73" t="s">
        <v>18</v>
      </c>
      <c r="J6" s="76" t="s">
        <v>11</v>
      </c>
      <c r="K6" s="70" t="s">
        <v>21</v>
      </c>
      <c r="L6" s="70"/>
      <c r="M6" s="70"/>
      <c r="N6" s="67" t="s">
        <v>6</v>
      </c>
      <c r="O6" s="71" t="s">
        <v>2</v>
      </c>
      <c r="P6" s="72"/>
      <c r="Q6" s="69"/>
      <c r="S6" s="1"/>
    </row>
    <row r="7" spans="1:21" ht="113.25" customHeight="1" x14ac:dyDescent="0.2">
      <c r="A7" s="74"/>
      <c r="B7" s="76"/>
      <c r="C7" s="48" t="s">
        <v>26</v>
      </c>
      <c r="D7" s="48" t="s">
        <v>27</v>
      </c>
      <c r="E7" s="48" t="s">
        <v>28</v>
      </c>
      <c r="F7" s="74"/>
      <c r="G7" s="76"/>
      <c r="H7" s="70"/>
      <c r="I7" s="74"/>
      <c r="J7" s="76"/>
      <c r="K7" s="10" t="s">
        <v>7</v>
      </c>
      <c r="L7" s="10" t="s">
        <v>8</v>
      </c>
      <c r="M7" s="10" t="s">
        <v>17</v>
      </c>
      <c r="N7" s="68"/>
      <c r="O7" s="71"/>
      <c r="P7" s="72"/>
      <c r="Q7" s="69"/>
      <c r="S7" s="1"/>
    </row>
    <row r="8" spans="1:21" ht="15.75" customHeight="1" x14ac:dyDescent="0.2">
      <c r="A8" s="11">
        <v>1</v>
      </c>
      <c r="B8" s="54">
        <v>2</v>
      </c>
      <c r="C8" s="34">
        <v>3</v>
      </c>
      <c r="D8" s="11">
        <v>4</v>
      </c>
      <c r="E8" s="12">
        <v>5</v>
      </c>
      <c r="F8" s="12">
        <v>6</v>
      </c>
      <c r="G8" s="12">
        <v>7</v>
      </c>
      <c r="H8" s="11">
        <v>8</v>
      </c>
      <c r="I8" s="12">
        <v>9</v>
      </c>
      <c r="J8" s="11">
        <v>10</v>
      </c>
      <c r="K8" s="11">
        <v>11</v>
      </c>
      <c r="L8" s="12">
        <v>12</v>
      </c>
      <c r="M8" s="11">
        <v>13</v>
      </c>
      <c r="N8" s="40">
        <v>14</v>
      </c>
      <c r="O8" s="11">
        <v>15</v>
      </c>
      <c r="P8" s="13"/>
      <c r="Q8" s="13"/>
      <c r="S8" s="1"/>
    </row>
    <row r="9" spans="1:21" ht="54.95" customHeight="1" x14ac:dyDescent="0.2">
      <c r="A9" s="14">
        <v>1</v>
      </c>
      <c r="B9" s="56" t="s">
        <v>32</v>
      </c>
      <c r="C9" s="53">
        <v>88650</v>
      </c>
      <c r="D9" s="57">
        <v>79000</v>
      </c>
      <c r="E9" s="49">
        <v>101800</v>
      </c>
      <c r="F9" s="15" t="s">
        <v>24</v>
      </c>
      <c r="G9" s="30">
        <v>1</v>
      </c>
      <c r="H9" s="35">
        <v>3</v>
      </c>
      <c r="I9" s="49">
        <f>D9</f>
        <v>79000</v>
      </c>
      <c r="J9" s="49">
        <f>I9*G9</f>
        <v>79000</v>
      </c>
      <c r="K9" s="49">
        <f>ROUND((AVERAGE(C9:E9)),2)</f>
        <v>89816.67</v>
      </c>
      <c r="L9" s="16">
        <f t="shared" ref="L9" si="0">ROUND(_xlfn.STDEV.S(C9:E9),2)</f>
        <v>11444.69</v>
      </c>
      <c r="M9" s="17">
        <f>L9/K9</f>
        <v>0.12742278243003222</v>
      </c>
      <c r="N9" s="51" t="s">
        <v>31</v>
      </c>
      <c r="O9" s="58"/>
      <c r="P9" s="18"/>
      <c r="Q9" s="19"/>
      <c r="S9" s="1"/>
    </row>
    <row r="10" spans="1:21" ht="16.5" customHeight="1" x14ac:dyDescent="0.2">
      <c r="A10" s="20"/>
      <c r="B10" s="55" t="s">
        <v>12</v>
      </c>
      <c r="C10" s="24">
        <f>C9*G9</f>
        <v>88650</v>
      </c>
      <c r="D10" s="24">
        <f>D9*G9</f>
        <v>79000</v>
      </c>
      <c r="E10" s="24">
        <f>E9*G9</f>
        <v>101800</v>
      </c>
      <c r="F10" s="21"/>
      <c r="G10" s="21"/>
      <c r="H10" s="22"/>
      <c r="I10" s="16"/>
      <c r="J10" s="32">
        <f>MIN(C10:D10:E10)</f>
        <v>79000</v>
      </c>
      <c r="K10" s="23"/>
      <c r="L10" s="23"/>
      <c r="M10" s="17"/>
      <c r="N10" s="41"/>
      <c r="O10" s="25"/>
      <c r="P10" s="18"/>
      <c r="Q10" s="19"/>
      <c r="S10" s="1"/>
    </row>
    <row r="11" spans="1:21" ht="17.25" customHeight="1" x14ac:dyDescent="0.2">
      <c r="A11" s="75" t="s">
        <v>3</v>
      </c>
      <c r="B11" s="75"/>
      <c r="C11" s="75"/>
      <c r="D11" s="75"/>
      <c r="E11" s="75"/>
      <c r="F11" s="75"/>
      <c r="G11" s="75"/>
      <c r="H11" s="75"/>
      <c r="I11" s="75"/>
      <c r="J11" s="33">
        <f>SUM(J9:J9)</f>
        <v>79000</v>
      </c>
      <c r="K11" s="26"/>
      <c r="L11" s="26"/>
      <c r="M11" s="26"/>
      <c r="N11" s="42"/>
      <c r="O11" s="27"/>
      <c r="P11" s="2"/>
      <c r="Q11" s="2"/>
      <c r="S11" s="1"/>
    </row>
    <row r="12" spans="1:21" s="52" customFormat="1" ht="18.75" customHeight="1" x14ac:dyDescent="0.2">
      <c r="A12" s="66" t="s">
        <v>30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</row>
    <row r="14" spans="1:21" x14ac:dyDescent="0.2">
      <c r="A14" s="77" t="s">
        <v>15</v>
      </c>
      <c r="B14" s="77"/>
      <c r="C14" s="79" t="s">
        <v>29</v>
      </c>
      <c r="D14" s="79"/>
      <c r="E14" s="79"/>
      <c r="F14" s="79"/>
      <c r="G14" s="79"/>
      <c r="H14" s="79"/>
      <c r="I14" s="79"/>
      <c r="J14" s="78" t="s">
        <v>23</v>
      </c>
      <c r="K14" s="78"/>
      <c r="L14" s="78"/>
      <c r="M14" s="50"/>
      <c r="N14" s="43" t="s">
        <v>20</v>
      </c>
      <c r="O14" s="28"/>
    </row>
    <row r="15" spans="1:21" x14ac:dyDescent="0.2">
      <c r="A15" s="46"/>
      <c r="B15" s="46"/>
      <c r="C15" s="47"/>
      <c r="D15" s="47"/>
      <c r="E15" s="47"/>
      <c r="F15" s="47"/>
      <c r="G15" s="47"/>
      <c r="H15" s="46"/>
      <c r="I15" s="46"/>
      <c r="J15" s="46"/>
      <c r="K15" s="46"/>
      <c r="L15" s="46"/>
      <c r="M15" s="46"/>
      <c r="N15" s="43"/>
      <c r="O15" s="28"/>
    </row>
    <row r="16" spans="1:21" x14ac:dyDescent="0.2">
      <c r="A16" s="77" t="s">
        <v>16</v>
      </c>
      <c r="B16" s="77"/>
      <c r="C16" s="79" t="s">
        <v>29</v>
      </c>
      <c r="D16" s="79"/>
      <c r="E16" s="79"/>
      <c r="F16" s="79"/>
      <c r="G16" s="79"/>
      <c r="H16" s="79"/>
      <c r="I16" s="79"/>
      <c r="J16" s="78" t="s">
        <v>23</v>
      </c>
      <c r="K16" s="78"/>
      <c r="L16" s="78"/>
      <c r="M16" s="59"/>
      <c r="N16" s="44" t="s">
        <v>20</v>
      </c>
      <c r="O16" s="29"/>
    </row>
    <row r="18" spans="8:12" x14ac:dyDescent="0.2">
      <c r="I18" s="36"/>
    </row>
    <row r="19" spans="8:12" x14ac:dyDescent="0.2">
      <c r="H19" s="36"/>
      <c r="I19" s="36"/>
      <c r="J19" s="36"/>
    </row>
    <row r="20" spans="8:12" x14ac:dyDescent="0.2">
      <c r="I20" s="36"/>
      <c r="J20" s="36"/>
      <c r="L20" s="36"/>
    </row>
  </sheetData>
  <sheetProtection formatCells="0" insertRows="0" deleteRows="0"/>
  <mergeCells count="27">
    <mergeCell ref="A14:B14"/>
    <mergeCell ref="A16:B16"/>
    <mergeCell ref="J14:L14"/>
    <mergeCell ref="C16:I16"/>
    <mergeCell ref="C14:I14"/>
    <mergeCell ref="J16:L16"/>
    <mergeCell ref="A12:S12"/>
    <mergeCell ref="N6:N7"/>
    <mergeCell ref="Q6:Q7"/>
    <mergeCell ref="K6:M6"/>
    <mergeCell ref="O6:O7"/>
    <mergeCell ref="P6:P7"/>
    <mergeCell ref="F6:F7"/>
    <mergeCell ref="I6:I7"/>
    <mergeCell ref="A11:I11"/>
    <mergeCell ref="A6:A7"/>
    <mergeCell ref="B6:B7"/>
    <mergeCell ref="C6:E6"/>
    <mergeCell ref="G6:G7"/>
    <mergeCell ref="H6:H7"/>
    <mergeCell ref="J6:J7"/>
    <mergeCell ref="B5:L5"/>
    <mergeCell ref="Q1:U1"/>
    <mergeCell ref="A1:O1"/>
    <mergeCell ref="A3:L3"/>
    <mergeCell ref="A2:L2"/>
    <mergeCell ref="A4:L4"/>
  </mergeCells>
  <conditionalFormatting sqref="M9:M10">
    <cfRule type="cellIs" dxfId="1" priority="3" operator="greaterThan">
      <formula>0.33</formula>
    </cfRule>
  </conditionalFormatting>
  <conditionalFormatting sqref="Q9">
    <cfRule type="cellIs" dxfId="0" priority="2" operator="greaterThan">
      <formula>33</formula>
    </cfRule>
  </conditionalFormatting>
  <pageMargins left="0.7" right="0.7" top="0.75" bottom="0.75" header="0.3" footer="0.3"/>
  <pageSetup paperSize="9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Бучерова Татьяна Игоревна</cp:lastModifiedBy>
  <cp:lastPrinted>2023-09-14T09:47:56Z</cp:lastPrinted>
  <dcterms:created xsi:type="dcterms:W3CDTF">2016-05-13T09:47:52Z</dcterms:created>
  <dcterms:modified xsi:type="dcterms:W3CDTF">2026-07-09T12:40:25Z</dcterms:modified>
</cp:coreProperties>
</file>