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 ЭМ АИС ГЗ\Сопровождение 1-С\"/>
    </mc:Choice>
  </mc:AlternateContent>
  <bookViews>
    <workbookView xWindow="0" yWindow="0" windowWidth="28740" windowHeight="11700"/>
  </bookViews>
  <sheets>
    <sheet name="закупка" sheetId="1" r:id="rId1"/>
  </sheets>
  <definedNames>
    <definedName name="_xlnm.Print_Area" localSheetId="0">закупка!$A$1:$O$11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I7" i="1" l="1"/>
  <c r="J7" i="1"/>
  <c r="K7" i="1"/>
  <c r="L7" i="1"/>
  <c r="M7" i="1" s="1"/>
  <c r="O7" i="1"/>
  <c r="O8" i="1" l="1"/>
</calcChain>
</file>

<file path=xl/sharedStrings.xml><?xml version="1.0" encoding="utf-8"?>
<sst xmlns="http://schemas.openxmlformats.org/spreadsheetml/2006/main" count="28" uniqueCount="28">
  <si>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</si>
  <si>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</si>
  <si>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</si>
  <si>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</si>
  <si>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</si>
  <si>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</si>
  <si>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</si>
  <si>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</si>
  <si>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</si>
  <si>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</si>
  <si>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</si>
  <si>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</si>
  <si>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</si>
  <si>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Национальный режим при осуществлении закупок товаров по Постановления Правительства РФ № 1875 от 23.12. 2024 года</t>
  </si>
  <si>
    <t>Цена единицы, принятая для расчета НМЦК, руб.</t>
  </si>
  <si>
    <t>Метод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</si>
  <si>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</si>
  <si>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 xml:space="preserve">Не установлен </t>
  </si>
  <si>
    <t xml:space="preserve">
Код ОКПД2 
62.02.30.000
</t>
  </si>
  <si>
    <t xml:space="preserve">Услуги по сопровождению программ для ЭВМ системы 1С:Бухгалтерия государственного учреждения 8, 1С:Зарплата и кадры государственного учреждения 8 </t>
  </si>
  <si>
    <t>час</t>
  </si>
  <si>
    <t xml:space="preserve">Источник инф. № 1      Вх. № 827 от 21.07.2026
</t>
  </si>
  <si>
    <t xml:space="preserve">Источник инф. № 2    Вх. № 828 от 21.07.2026
</t>
  </si>
  <si>
    <t xml:space="preserve">Источник инф. № 3      Вх. № 829 от 21.07.2026
</t>
  </si>
  <si>
    <t>Начальная (максимальная) цена договора (Н(М)ЦК)</t>
  </si>
  <si>
    <t xml:space="preserve">Обоснование начальной (максимальной) цены логовора (Н(М)ЦК) на оказание услуги по сопровождению программ для ЭВМ 1С:Бухгалтерия гос. учреждения для нужд  СПб ГБУК «Театр юных зрителей им. А.А. Брянцева»  </t>
  </si>
  <si>
    <t>Сумма цен единицы товара, работы, услуги, представленная источниками , руб.</t>
  </si>
  <si>
    <t xml:space="preserve"> Ф.И.О. исполнителя:  Наумовская С.Б.                                                                                                           Дата составления расчета: 21.07.2026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</si>
</sst>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9" fillId="2" borderId="0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vertical="top" wrapText="1"/>
    </xf>
    <xf numFmtId="4" fontId="9" fillId="0" borderId="2" xfId="0" applyNumberFormat="1" applyFont="1" applyBorder="1" applyAlignment="1">
      <alignment horizontal="right" vertical="top" wrapText="1"/>
    </xf>
    <xf numFmtId="4" fontId="9" fillId="0" borderId="6" xfId="0" applyNumberFormat="1" applyFont="1" applyBorder="1" applyAlignment="1">
      <alignment horizontal="righ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11" xfId="0" applyFont="1" applyFill="1" applyBorder="1" applyAlignment="1">
      <alignment horizontal="center" vertical="top" wrapText="1"/>
    </xf>
    <xf numFmtId="2" fontId="8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X1048509"/>
  <sheetViews>
    <sheetView tabSelected="1" topLeftCell="A7" zoomScale="130" zoomScaleNormal="130" zoomScaleSheetLayoutView="100" workbookViewId="0">
      <selection activeCell="M14" sqref="M14"/>
    </sheetView>
  </sheetViews>
  <sheetFormatPr defaultColWidth="9.109375" defaultRowHeight="14.4" x14ac:dyDescent="0.3"/>
  <cols>
    <col min="1" max="1" width="3.88671875" style="4" customWidth="1"/>
    <col min="2" max="2" width="12.6640625" style="4" customWidth="1"/>
    <col min="3" max="3" width="15.88671875" style="2" customWidth="1"/>
    <col min="4" max="4" width="5.4414062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44140625" style="2" customWidth="1"/>
    <col min="10" max="10" width="8.1093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9.77734375" style="2" customWidth="1"/>
    <col min="15" max="15" width="11" style="2" customWidth="1"/>
    <col min="16" max="24" width="8.88671875" customWidth="1"/>
    <col min="25" max="16384" width="9.109375" style="2"/>
  </cols>
  <sheetData>
    <row r="1" spans="1:24" ht="35.25" customHeight="1" x14ac:dyDescent="0.3">
      <c r="A1" s="28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24" ht="33" customHeight="1" x14ac:dyDescent="0.3">
      <c r="A2" s="37" t="s">
        <v>13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 t="s">
        <v>17</v>
      </c>
      <c r="M2" s="37"/>
      <c r="N2" s="37"/>
      <c r="O2" s="37"/>
    </row>
    <row r="3" spans="1:24" ht="50.25" customHeight="1" x14ac:dyDescent="0.3">
      <c r="A3" s="48" t="s">
        <v>11</v>
      </c>
      <c r="B3" s="49"/>
      <c r="C3" s="38" t="s">
        <v>15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40"/>
    </row>
    <row r="4" spans="1:24" ht="61.8" customHeight="1" x14ac:dyDescent="0.3">
      <c r="A4" s="50"/>
      <c r="B4" s="51"/>
      <c r="C4" s="41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3"/>
    </row>
    <row r="5" spans="1:24" s="3" customFormat="1" ht="70.5" customHeight="1" x14ac:dyDescent="0.3">
      <c r="A5" s="29" t="s">
        <v>0</v>
      </c>
      <c r="B5" s="33" t="s">
        <v>12</v>
      </c>
      <c r="C5" s="30" t="s">
        <v>1</v>
      </c>
      <c r="D5" s="52" t="s">
        <v>4</v>
      </c>
      <c r="E5" s="30" t="s">
        <v>5</v>
      </c>
      <c r="F5" s="35" t="s">
        <v>2</v>
      </c>
      <c r="G5" s="36"/>
      <c r="H5" s="36"/>
      <c r="I5" s="30" t="s">
        <v>26</v>
      </c>
      <c r="J5" s="30" t="s">
        <v>9</v>
      </c>
      <c r="K5" s="31" t="s">
        <v>3</v>
      </c>
      <c r="L5" s="31"/>
      <c r="M5" s="31"/>
      <c r="N5" s="32" t="s">
        <v>14</v>
      </c>
      <c r="O5" s="34" t="s">
        <v>10</v>
      </c>
      <c r="P5"/>
      <c r="Q5"/>
      <c r="R5"/>
      <c r="S5"/>
      <c r="T5"/>
      <c r="U5"/>
      <c r="V5"/>
      <c r="W5"/>
      <c r="X5"/>
    </row>
    <row r="6" spans="1:24" s="3" customFormat="1" ht="111.6" customHeight="1" x14ac:dyDescent="0.3">
      <c r="A6" s="29"/>
      <c r="B6" s="33"/>
      <c r="C6" s="30"/>
      <c r="D6" s="53"/>
      <c r="E6" s="30"/>
      <c r="F6" s="18" t="s">
        <v>21</v>
      </c>
      <c r="G6" s="18" t="s">
        <v>22</v>
      </c>
      <c r="H6" s="18" t="s">
        <v>23</v>
      </c>
      <c r="I6" s="30"/>
      <c r="J6" s="30"/>
      <c r="K6" s="19" t="s">
        <v>6</v>
      </c>
      <c r="L6" s="20" t="s">
        <v>7</v>
      </c>
      <c r="M6" s="21" t="s">
        <v>16</v>
      </c>
      <c r="N6" s="32"/>
      <c r="O6" s="34"/>
      <c r="P6"/>
      <c r="Q6"/>
      <c r="R6"/>
      <c r="S6"/>
      <c r="T6"/>
      <c r="U6"/>
      <c r="V6"/>
      <c r="W6"/>
      <c r="X6"/>
    </row>
    <row r="7" spans="1:24" s="3" customFormat="1" ht="171.6" customHeight="1" x14ac:dyDescent="0.3">
      <c r="A7" s="22" t="s">
        <v>8</v>
      </c>
      <c r="B7" s="23" t="s">
        <v>18</v>
      </c>
      <c r="C7" s="24" t="s">
        <v>19</v>
      </c>
      <c r="D7" s="16" t="s">
        <v>20</v>
      </c>
      <c r="E7" s="15">
        <v>10</v>
      </c>
      <c r="F7" s="54">
        <v>3800</v>
      </c>
      <c r="G7" s="54">
        <v>3600</v>
      </c>
      <c r="H7" s="54">
        <v>4000</v>
      </c>
      <c r="I7" s="11">
        <f>SUM(F7:H7)</f>
        <v>11400</v>
      </c>
      <c r="J7" s="12">
        <f>COUNT(F7:H7)</f>
        <v>3</v>
      </c>
      <c r="K7" s="13">
        <f>IF(ISERR(AVERAGE(F7:H7)),"",AVERAGE(F7:H7))</f>
        <v>3800</v>
      </c>
      <c r="L7" s="13">
        <f>IF(ISERR(STDEV(F7:H7)),"",STDEV(F7:H7))</f>
        <v>200</v>
      </c>
      <c r="M7" s="17">
        <f>L7/K7*100%</f>
        <v>5.2631578947368418E-2</v>
      </c>
      <c r="N7" s="14">
        <f>G7</f>
        <v>3600</v>
      </c>
      <c r="O7" s="11">
        <f>N7*E7</f>
        <v>36000</v>
      </c>
      <c r="P7"/>
      <c r="Q7"/>
      <c r="R7"/>
      <c r="S7"/>
      <c r="T7"/>
      <c r="U7"/>
      <c r="V7"/>
      <c r="W7"/>
      <c r="X7"/>
    </row>
    <row r="8" spans="1:24" s="1" customFormat="1" ht="22.5" customHeight="1" x14ac:dyDescent="0.3">
      <c r="A8" s="46" t="s">
        <v>24</v>
      </c>
      <c r="B8" s="46"/>
      <c r="C8" s="47"/>
      <c r="D8" s="47"/>
      <c r="E8" s="47"/>
      <c r="F8" s="46"/>
      <c r="G8" s="46"/>
      <c r="H8" s="46"/>
      <c r="I8" s="46"/>
      <c r="J8" s="46"/>
      <c r="K8" s="46"/>
      <c r="L8" s="46"/>
      <c r="M8" s="46"/>
      <c r="N8" s="46"/>
      <c r="O8" s="25">
        <f>SUM(O7:O7)</f>
        <v>36000</v>
      </c>
      <c r="P8"/>
      <c r="Q8"/>
      <c r="R8"/>
      <c r="S8"/>
      <c r="T8"/>
      <c r="U8"/>
      <c r="V8"/>
      <c r="W8"/>
      <c r="X8"/>
    </row>
    <row r="9" spans="1:24" s="1" customFormat="1" ht="18.600000000000001" customHeight="1" x14ac:dyDescent="0.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7"/>
      <c r="P9"/>
      <c r="Q9"/>
      <c r="R9"/>
      <c r="S9"/>
      <c r="T9"/>
      <c r="U9"/>
      <c r="V9"/>
      <c r="W9"/>
      <c r="X9"/>
    </row>
    <row r="10" spans="1:24" ht="21" customHeight="1" x14ac:dyDescent="0.3">
      <c r="A10" s="45" t="s">
        <v>27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</row>
    <row r="11" spans="1:24" ht="15.75" customHeight="1" x14ac:dyDescent="0.3">
      <c r="A11" s="44"/>
      <c r="B11" s="44"/>
      <c r="C11" s="44"/>
      <c r="D11" s="44"/>
      <c r="E11" s="44"/>
      <c r="F11" s="44"/>
      <c r="G11" s="44"/>
      <c r="H11" s="44"/>
      <c r="I11" s="10"/>
      <c r="J11" s="10"/>
      <c r="K11" s="10"/>
      <c r="L11" s="10"/>
      <c r="M11" s="10"/>
      <c r="N11" s="10"/>
      <c r="O11" s="10"/>
    </row>
    <row r="12" spans="1:24" ht="15.6" x14ac:dyDescent="0.3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24" ht="15.6" x14ac:dyDescent="0.3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24" ht="15.6" x14ac:dyDescent="0.3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24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24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2"/>
      <c r="Q16" s="2"/>
      <c r="R16" s="2"/>
      <c r="S16" s="2"/>
      <c r="T16" s="2"/>
      <c r="U16" s="2"/>
      <c r="V16" s="2"/>
      <c r="W16" s="2"/>
      <c r="X16" s="2"/>
    </row>
    <row r="17" spans="1:24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2"/>
      <c r="Q17" s="2"/>
      <c r="R17" s="2"/>
      <c r="S17" s="2"/>
      <c r="T17" s="2"/>
      <c r="U17" s="2"/>
      <c r="V17" s="2"/>
      <c r="W17" s="2"/>
      <c r="X17" s="2"/>
    </row>
    <row r="18" spans="1:24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"/>
      <c r="Q18" s="2"/>
      <c r="R18" s="2"/>
      <c r="S18" s="2"/>
      <c r="T18" s="2"/>
      <c r="U18" s="2"/>
      <c r="V18" s="2"/>
      <c r="W18" s="2"/>
      <c r="X18" s="2"/>
    </row>
    <row r="19" spans="1:24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2"/>
      <c r="Q19" s="2"/>
      <c r="R19" s="2"/>
      <c r="S19" s="2"/>
      <c r="T19" s="2"/>
      <c r="U19" s="2"/>
      <c r="V19" s="2"/>
      <c r="W19" s="2"/>
      <c r="X19" s="2"/>
    </row>
    <row r="20" spans="1:24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"/>
      <c r="Q20" s="2"/>
      <c r="R20" s="2"/>
      <c r="S20" s="2"/>
      <c r="T20" s="2"/>
      <c r="U20" s="2"/>
      <c r="V20" s="2"/>
      <c r="W20" s="2"/>
      <c r="X20" s="2"/>
    </row>
    <row r="21" spans="1:24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2"/>
      <c r="Q21" s="2"/>
      <c r="R21" s="2"/>
      <c r="S21" s="2"/>
      <c r="T21" s="2"/>
      <c r="U21" s="2"/>
      <c r="V21" s="2"/>
      <c r="W21" s="2"/>
      <c r="X21" s="2"/>
    </row>
    <row r="22" spans="1:24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  <c r="W22" s="2"/>
      <c r="X22" s="2"/>
    </row>
    <row r="23" spans="1:24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  <c r="W23" s="2"/>
      <c r="X23" s="2"/>
    </row>
    <row r="24" spans="1:24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  <c r="W24" s="2"/>
      <c r="X24" s="2"/>
    </row>
    <row r="25" spans="1:24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  <c r="W25" s="2"/>
      <c r="X25" s="2"/>
    </row>
    <row r="26" spans="1:24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  <c r="W26" s="2"/>
      <c r="X26" s="2"/>
    </row>
    <row r="27" spans="1:24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  <c r="W27" s="2"/>
      <c r="X27" s="2"/>
    </row>
    <row r="28" spans="1:24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  <c r="W28" s="2"/>
      <c r="X28" s="2"/>
    </row>
    <row r="29" spans="1:24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  <c r="W29" s="2"/>
      <c r="X29" s="2"/>
    </row>
    <row r="30" spans="1:24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  <c r="W30" s="2"/>
      <c r="X30" s="2"/>
    </row>
    <row r="31" spans="1:24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  <c r="W31" s="2"/>
      <c r="X31" s="2"/>
    </row>
    <row r="32" spans="1:24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  <c r="W32" s="2"/>
      <c r="X32" s="2"/>
    </row>
    <row r="33" spans="1:24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  <c r="W33" s="2"/>
      <c r="X33" s="2"/>
    </row>
    <row r="34" spans="1:24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  <c r="W34" s="2"/>
      <c r="X34" s="2"/>
    </row>
    <row r="35" spans="1:24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  <c r="W35" s="2"/>
      <c r="X35" s="2"/>
    </row>
    <row r="36" spans="1:24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  <c r="W36" s="2"/>
      <c r="X36" s="2"/>
    </row>
    <row r="37" spans="1:24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  <c r="W37" s="2"/>
      <c r="X37" s="2"/>
    </row>
    <row r="38" spans="1:24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  <c r="W38" s="2"/>
      <c r="X38" s="2"/>
    </row>
    <row r="39" spans="1:24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  <c r="W39" s="2"/>
      <c r="X39" s="2"/>
    </row>
    <row r="40" spans="1:24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  <c r="W40" s="2"/>
      <c r="X40" s="2"/>
    </row>
    <row r="41" spans="1:24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  <c r="W41" s="2"/>
      <c r="X41" s="2"/>
    </row>
    <row r="42" spans="1:24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</row>
    <row r="43" spans="1:24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</row>
    <row r="44" spans="1:24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</row>
    <row r="45" spans="1:24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</row>
    <row r="46" spans="1:24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</row>
    <row r="47" spans="1:24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</row>
    <row r="48" spans="1:24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</row>
    <row r="49" spans="1:24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</row>
    <row r="50" spans="1:24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</row>
    <row r="51" spans="1:24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</row>
    <row r="52" spans="1:24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</row>
    <row r="53" spans="1:24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</row>
    <row r="54" spans="1:24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</row>
    <row r="55" spans="1:24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</row>
    <row r="56" spans="1:24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</row>
    <row r="57" spans="1:24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</row>
    <row r="58" spans="1:24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</row>
    <row r="59" spans="1:24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</row>
    <row r="60" spans="1:24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</row>
    <row r="61" spans="1:24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</row>
    <row r="62" spans="1:24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</row>
    <row r="63" spans="1:24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</row>
    <row r="64" spans="1:24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</row>
    <row r="65" spans="1:24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</row>
    <row r="66" spans="1:24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</row>
    <row r="67" spans="1:24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</row>
    <row r="68" spans="1:24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</row>
    <row r="69" spans="1:24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</row>
    <row r="70" spans="1:24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</row>
    <row r="71" spans="1:24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</row>
    <row r="72" spans="1:24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</row>
    <row r="73" spans="1:24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</row>
    <row r="74" spans="1:24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</row>
    <row r="75" spans="1:24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</row>
    <row r="76" spans="1:24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</row>
    <row r="77" spans="1:24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</row>
    <row r="78" spans="1:24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</row>
    <row r="79" spans="1:24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</row>
    <row r="80" spans="1:24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</row>
    <row r="81" spans="1:24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</row>
    <row r="82" spans="1:24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</row>
    <row r="83" spans="1:24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</row>
    <row r="84" spans="1:24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</row>
    <row r="85" spans="1:24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</row>
    <row r="86" spans="1:24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</row>
    <row r="87" spans="1:24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</row>
    <row r="88" spans="1:24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</row>
    <row r="89" spans="1:24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</row>
    <row r="90" spans="1:24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</row>
    <row r="91" spans="1:24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</row>
    <row r="92" spans="1:24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</row>
    <row r="93" spans="1:24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</row>
    <row r="94" spans="1:24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</row>
    <row r="95" spans="1:24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</row>
    <row r="96" spans="1:24" ht="15.6" x14ac:dyDescent="0.3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2"/>
      <c r="Q96" s="2"/>
      <c r="R96" s="2"/>
      <c r="S96" s="2"/>
      <c r="T96" s="2"/>
      <c r="U96" s="2"/>
      <c r="V96" s="2"/>
      <c r="W96" s="2"/>
      <c r="X96" s="2"/>
    </row>
    <row r="97" spans="1:15" x14ac:dyDescent="0.3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spans="1:15" x14ac:dyDescent="0.3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spans="1:15" x14ac:dyDescent="0.3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15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15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15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15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15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15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15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15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15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15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15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 x14ac:dyDescent="0.3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048509" spans="1:24" x14ac:dyDescent="0.3">
      <c r="A1048509" s="2"/>
      <c r="B1048509" s="2"/>
      <c r="D1048509" s="5"/>
      <c r="P1048509" s="2"/>
      <c r="Q1048509" s="2"/>
      <c r="R1048509" s="2"/>
      <c r="S1048509" s="2"/>
      <c r="T1048509" s="2"/>
      <c r="U1048509" s="2"/>
      <c r="V1048509" s="2"/>
      <c r="W1048509" s="2"/>
      <c r="X1048509" s="2"/>
    </row>
  </sheetData>
  <mergeCells count="19">
    <mergeCell ref="A11:H11"/>
    <mergeCell ref="A10:O10"/>
    <mergeCell ref="A8:N8"/>
    <mergeCell ref="A3:B4"/>
    <mergeCell ref="D5:D6"/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A2:K2"/>
    <mergeCell ref="L2:O2"/>
    <mergeCell ref="C3:O4"/>
  </mergeCells>
  <conditionalFormatting sqref="M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2026-03-26T09:31:58Z</cp:lastPrinted>
  <dcterms:created xsi:type="dcterms:W3CDTF">2022-04-11T10:29:27Z</dcterms:created>
  <dcterms:modified xsi:type="dcterms:W3CDTF">2026-07-21T14:15:02Z</dcterms:modified>
</cp:coreProperties>
</file>