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НАТАЛЬЯ\2026\Публичка\Электроизмерения лифты\"/>
    </mc:Choice>
  </mc:AlternateContent>
  <bookViews>
    <workbookView xWindow="210" yWindow="1845" windowWidth="28590" windowHeight="13755"/>
  </bookViews>
  <sheets>
    <sheet name="НМЦК_3КП" sheetId="4" r:id="rId1"/>
    <sheet name="НМЦК_5ЦП" sheetId="3" r:id="rId2"/>
    <sheet name="Лист1" sheetId="5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5" i="4" l="1"/>
  <c r="L5" i="3" l="1"/>
  <c r="K5" i="3"/>
  <c r="N5" i="3" s="1"/>
  <c r="M5" i="3" l="1"/>
  <c r="N6" i="3"/>
  <c r="H5" i="4" l="1"/>
  <c r="K6" i="4" l="1"/>
  <c r="J5" i="4"/>
</calcChain>
</file>

<file path=xl/sharedStrings.xml><?xml version="1.0" encoding="utf-8"?>
<sst xmlns="http://schemas.openxmlformats.org/spreadsheetml/2006/main" count="33" uniqueCount="24">
  <si>
    <t>Определение и обоснование НМЦК методом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</si>
  <si>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</si>
  <si>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</si>
  <si>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</si>
  <si>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</si>
  <si>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</si>
  <si>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Объем оказываемых услуг, ед.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</si>
  <si>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</si>
  <si>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</si>
  <si>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</si>
  <si>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 xml:space="preserve">Начальная (максимальная) цена контракта </t>
  </si>
  <si>
    <t>КП №1 вх.№___ от _________</t>
  </si>
  <si>
    <t>КП №2 вх.№___ от _________</t>
  </si>
  <si>
    <t>КП №3 вх.№___ от _________</t>
  </si>
  <si>
    <t>ИЦИ №1 вх.№___ от______</t>
  </si>
  <si>
    <t>ИЦИ №2 вх.№___ от______</t>
  </si>
  <si>
    <t>ИЦИ №3 вх.№___ от______</t>
  </si>
  <si>
    <t>ИЦИ №4 вх.№___ от______</t>
  </si>
  <si>
    <t>ИЦИ №5 вх.№___ от______</t>
  </si>
  <si>
    <r>
      <t xml:space="preserve">V - коэф-нт вариации </t>
    </r>
    <r>
      <rPr>
        <i/>
        <sz val="8"/>
        <color indexed="10"/>
        <rFont val="Times New Roman"/>
        <family val="1"/>
        <charset val="204"/>
      </rPr>
      <t>(не должен превышать 33%)</t>
    </r>
  </si>
  <si>
    <t>Ед. измерен.</t>
  </si>
  <si>
    <t>шт.</t>
  </si>
  <si>
    <t>Электрические испытания ( измерения ) кабельных линий к лифтам</t>
  </si>
  <si>
    <t>нНаименьшая цена единицы прод-ции,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</si>
</sst>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i/>
      <sz val="8"/>
      <color indexed="1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top" wrapText="1"/>
    </xf>
    <xf numFmtId="4" fontId="3" fillId="2" borderId="6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10" fontId="7" fillId="0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0" fillId="0" borderId="0" xfId="0" applyFont="1"/>
    <xf numFmtId="2" fontId="2" fillId="3" borderId="1" xfId="0" applyNumberFormat="1" applyFont="1" applyFill="1" applyBorder="1" applyAlignment="1">
      <alignment horizontal="right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4" fontId="2" fillId="3" borderId="1" xfId="0" applyNumberFormat="1" applyFont="1" applyFill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3</xdr:row>
      <xdr:rowOff>419100</xdr:rowOff>
    </xdr:from>
    <xdr:to>
      <xdr:col>5</xdr:col>
      <xdr:colOff>457200</xdr:colOff>
      <xdr:row>3</xdr:row>
      <xdr:rowOff>419100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886325" y="990600"/>
          <a:ext cx="457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</xdr:colOff>
      <xdr:row>3</xdr:row>
      <xdr:rowOff>609600</xdr:rowOff>
    </xdr:from>
    <xdr:to>
      <xdr:col>9</xdr:col>
      <xdr:colOff>0</xdr:colOff>
      <xdr:row>3</xdr:row>
      <xdr:rowOff>609600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181100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66675</xdr:colOff>
      <xdr:row>3</xdr:row>
      <xdr:rowOff>914400</xdr:rowOff>
    </xdr:from>
    <xdr:to>
      <xdr:col>10</xdr:col>
      <xdr:colOff>0</xdr:colOff>
      <xdr:row>3</xdr:row>
      <xdr:rowOff>914400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14859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228600</xdr:colOff>
      <xdr:row>4</xdr:row>
      <xdr:rowOff>0</xdr:rowOff>
    </xdr:from>
    <xdr:to>
      <xdr:col>7</xdr:col>
      <xdr:colOff>504825</xdr:colOff>
      <xdr:row>4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972300" y="1866900"/>
          <a:ext cx="276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47625</xdr:colOff>
      <xdr:row>2</xdr:row>
      <xdr:rowOff>238125</xdr:rowOff>
    </xdr:from>
    <xdr:to>
      <xdr:col>10</xdr:col>
      <xdr:colOff>609600</xdr:colOff>
      <xdr:row>2</xdr:row>
      <xdr:rowOff>238125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648700" y="57150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3</xdr:row>
      <xdr:rowOff>419100</xdr:rowOff>
    </xdr:from>
    <xdr:to>
      <xdr:col>7</xdr:col>
      <xdr:colOff>571500</xdr:colOff>
      <xdr:row>3</xdr:row>
      <xdr:rowOff>419100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010025" y="1504950"/>
          <a:ext cx="457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2</xdr:row>
      <xdr:rowOff>523875</xdr:rowOff>
    </xdr:from>
    <xdr:to>
      <xdr:col>13</xdr:col>
      <xdr:colOff>847725</xdr:colOff>
      <xdr:row>3</xdr:row>
      <xdr:rowOff>419100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667750" y="904875"/>
          <a:ext cx="78105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3</xdr:row>
      <xdr:rowOff>609600</xdr:rowOff>
    </xdr:from>
    <xdr:to>
      <xdr:col>12</xdr:col>
      <xdr:colOff>0</xdr:colOff>
      <xdr:row>3</xdr:row>
      <xdr:rowOff>609600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1695450"/>
          <a:ext cx="8477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3</xdr:row>
      <xdr:rowOff>914400</xdr:rowOff>
    </xdr:from>
    <xdr:to>
      <xdr:col>13</xdr:col>
      <xdr:colOff>0</xdr:colOff>
      <xdr:row>3</xdr:row>
      <xdr:rowOff>914400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2350" y="2000250"/>
          <a:ext cx="6572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228600</xdr:colOff>
      <xdr:row>5</xdr:row>
      <xdr:rowOff>0</xdr:rowOff>
    </xdr:from>
    <xdr:to>
      <xdr:col>10</xdr:col>
      <xdr:colOff>504825</xdr:colOff>
      <xdr:row>5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2457450"/>
          <a:ext cx="2762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2</xdr:row>
      <xdr:rowOff>238125</xdr:rowOff>
    </xdr:from>
    <xdr:to>
      <xdr:col>13</xdr:col>
      <xdr:colOff>609600</xdr:colOff>
      <xdr:row>2</xdr:row>
      <xdr:rowOff>238125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105775" y="714375"/>
          <a:ext cx="61912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5</xdr:row>
      <xdr:rowOff>9525</xdr:rowOff>
    </xdr:from>
    <xdr:to>
      <xdr:col>13</xdr:col>
      <xdr:colOff>0</xdr:colOff>
      <xdr:row>6</xdr:row>
      <xdr:rowOff>15240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7400925" y="4324350"/>
          <a:ext cx="5715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tabSelected="1" workbookViewId="0">
      <selection activeCell="H16" sqref="H16"/>
    </sheetView>
  </sheetViews>
  <sheetFormatPr defaultRowHeight="15" x14ac:dyDescent="0.25"/>
  <cols>
    <col min="1" max="1" width="4.42578125" customWidth="1"/>
    <col min="2" max="2" width="22.85546875" customWidth="1"/>
    <col min="3" max="5" width="9.140625" bestFit="1" customWidth="1"/>
    <col min="7" max="7" width="8.140625" customWidth="1"/>
    <col min="8" max="8" width="9.5703125" customWidth="1"/>
    <col min="11" max="11" width="16.140625" customWidth="1"/>
  </cols>
  <sheetData>
    <row r="1" spans="1:11" x14ac:dyDescent="0.2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x14ac:dyDescent="0.25">
      <c r="A2" s="1"/>
      <c r="B2" s="1"/>
      <c r="C2" s="1"/>
      <c r="D2" s="1"/>
      <c r="E2" s="1"/>
      <c r="F2" s="1"/>
      <c r="G2" s="1"/>
      <c r="H2" s="2"/>
      <c r="I2" s="1"/>
      <c r="J2" s="1"/>
      <c r="K2" s="2"/>
    </row>
    <row r="3" spans="1:11" ht="88.9" customHeight="1" x14ac:dyDescent="0.25">
      <c r="A3" s="28" t="s">
        <v>1</v>
      </c>
      <c r="B3" s="30" t="s">
        <v>2</v>
      </c>
      <c r="C3" s="32" t="s">
        <v>3</v>
      </c>
      <c r="D3" s="33"/>
      <c r="E3" s="33"/>
      <c r="F3" s="14"/>
      <c r="G3" s="30" t="s">
        <v>4</v>
      </c>
      <c r="H3" s="35" t="s">
        <v>5</v>
      </c>
      <c r="I3" s="35"/>
      <c r="J3" s="35"/>
      <c r="K3" s="3"/>
    </row>
    <row r="4" spans="1:11" ht="86.45" customHeight="1" x14ac:dyDescent="0.25">
      <c r="A4" s="29"/>
      <c r="B4" s="31"/>
      <c r="C4" s="15" t="s">
        <v>11</v>
      </c>
      <c r="D4" s="15" t="s">
        <v>12</v>
      </c>
      <c r="E4" s="15" t="s">
        <v>13</v>
      </c>
      <c r="F4" s="16" t="s">
        <v>6</v>
      </c>
      <c r="G4" s="34"/>
      <c r="H4" s="4" t="s">
        <v>7</v>
      </c>
      <c r="I4" s="5" t="s">
        <v>23</v>
      </c>
      <c r="J4" s="5" t="s">
        <v>9</v>
      </c>
      <c r="K4" s="6"/>
    </row>
    <row r="5" spans="1:11" ht="83.45" customHeight="1" x14ac:dyDescent="0.25">
      <c r="A5" s="7">
        <v>1</v>
      </c>
      <c r="B5" s="23" t="s">
        <v>22</v>
      </c>
      <c r="C5" s="24">
        <v>32000</v>
      </c>
      <c r="D5" s="24">
        <v>36000</v>
      </c>
      <c r="E5" s="24">
        <v>37000</v>
      </c>
      <c r="F5" s="22">
        <v>1</v>
      </c>
      <c r="G5" s="22">
        <v>3</v>
      </c>
      <c r="H5" s="9">
        <f>ROUND(AVERAGE(C5:E5),2)</f>
        <v>35000</v>
      </c>
      <c r="I5" s="24">
        <v>32000</v>
      </c>
      <c r="J5" s="10">
        <f t="shared" ref="J5" si="0">I5/H5</f>
        <v>0.91428571428571426</v>
      </c>
      <c r="K5" s="11">
        <f>F5*I5</f>
        <v>32000</v>
      </c>
    </row>
    <row r="6" spans="1:11" ht="15" customHeight="1" x14ac:dyDescent="0.25">
      <c r="A6" s="38" t="s">
        <v>10</v>
      </c>
      <c r="B6" s="39"/>
      <c r="C6" s="39"/>
      <c r="D6" s="39"/>
      <c r="E6" s="39"/>
      <c r="F6" s="39"/>
      <c r="G6" s="39"/>
      <c r="H6" s="39"/>
      <c r="I6" s="39"/>
      <c r="J6" s="40"/>
      <c r="K6" s="13">
        <f>SUM(K5:K5)</f>
        <v>32000</v>
      </c>
    </row>
  </sheetData>
  <mergeCells count="7">
    <mergeCell ref="A1:K1"/>
    <mergeCell ref="A3:A4"/>
    <mergeCell ref="B3:B4"/>
    <mergeCell ref="C3:E3"/>
    <mergeCell ref="G3:G4"/>
    <mergeCell ref="H3:J3"/>
    <mergeCell ref="A6:J6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workbookViewId="0">
      <selection activeCell="B5" sqref="B5"/>
    </sheetView>
  </sheetViews>
  <sheetFormatPr defaultRowHeight="15" x14ac:dyDescent="0.25"/>
  <cols>
    <col min="1" max="1" width="4.42578125" customWidth="1"/>
    <col min="2" max="2" width="23.140625" customWidth="1"/>
    <col min="4" max="4" width="10" bestFit="1" customWidth="1"/>
    <col min="8" max="8" width="9.7109375" customWidth="1"/>
    <col min="10" max="10" width="8.140625" customWidth="1"/>
    <col min="11" max="11" width="9.5703125" customWidth="1"/>
    <col min="14" max="14" width="13" customWidth="1"/>
  </cols>
  <sheetData>
    <row r="1" spans="1:14" x14ac:dyDescent="0.2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1"/>
      <c r="M2" s="1"/>
      <c r="N2" s="2"/>
    </row>
    <row r="3" spans="1:14" ht="50.25" customHeight="1" x14ac:dyDescent="0.25">
      <c r="A3" s="28" t="s">
        <v>1</v>
      </c>
      <c r="B3" s="30" t="s">
        <v>2</v>
      </c>
      <c r="C3" s="32" t="s">
        <v>3</v>
      </c>
      <c r="D3" s="33"/>
      <c r="E3" s="33"/>
      <c r="F3" s="33"/>
      <c r="G3" s="33"/>
      <c r="H3" s="36"/>
      <c r="I3" s="30" t="s">
        <v>6</v>
      </c>
      <c r="J3" s="30" t="s">
        <v>4</v>
      </c>
      <c r="K3" s="35" t="s">
        <v>5</v>
      </c>
      <c r="L3" s="35"/>
      <c r="M3" s="35"/>
      <c r="N3" s="3"/>
    </row>
    <row r="4" spans="1:14" ht="78" customHeight="1" x14ac:dyDescent="0.25">
      <c r="A4" s="29"/>
      <c r="B4" s="31"/>
      <c r="C4" s="15" t="s">
        <v>14</v>
      </c>
      <c r="D4" s="15" t="s">
        <v>15</v>
      </c>
      <c r="E4" s="15" t="s">
        <v>16</v>
      </c>
      <c r="F4" s="15" t="s">
        <v>17</v>
      </c>
      <c r="G4" s="15" t="s">
        <v>18</v>
      </c>
      <c r="H4" s="15" t="s">
        <v>20</v>
      </c>
      <c r="I4" s="37"/>
      <c r="J4" s="37"/>
      <c r="K4" s="17" t="s">
        <v>7</v>
      </c>
      <c r="L4" s="18" t="s">
        <v>8</v>
      </c>
      <c r="M4" s="18" t="s">
        <v>19</v>
      </c>
      <c r="N4" s="6"/>
    </row>
    <row r="5" spans="1:14" ht="44.45" customHeight="1" x14ac:dyDescent="0.25">
      <c r="A5" s="7">
        <v>1</v>
      </c>
      <c r="B5" s="23" t="s">
        <v>22</v>
      </c>
      <c r="C5" s="20">
        <v>1065.1400000000001</v>
      </c>
      <c r="D5" s="20">
        <v>1128.6500000000001</v>
      </c>
      <c r="E5" s="20">
        <v>1179.42</v>
      </c>
      <c r="F5" s="20">
        <v>1239.5999999999999</v>
      </c>
      <c r="G5" s="20">
        <v>1241</v>
      </c>
      <c r="H5" s="21" t="s">
        <v>21</v>
      </c>
      <c r="I5" s="22">
        <v>6</v>
      </c>
      <c r="J5" s="8">
        <v>5</v>
      </c>
      <c r="K5" s="9">
        <f t="shared" ref="K5" si="0">ROUND(AVERAGE(C5:G5),2)</f>
        <v>1170.76</v>
      </c>
      <c r="L5" s="9">
        <f t="shared" ref="L5" si="1">STDEV(C5:G5)</f>
        <v>75.293484578680435</v>
      </c>
      <c r="M5" s="10">
        <f t="shared" ref="M5" si="2">L5/K5</f>
        <v>6.4311630546551327E-2</v>
      </c>
      <c r="N5" s="11">
        <f t="shared" ref="N5" si="3">I5*K5</f>
        <v>7024.5599999999995</v>
      </c>
    </row>
    <row r="6" spans="1:14" x14ac:dyDescent="0.25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12"/>
      <c r="N6" s="13">
        <f>SUM(N5:N5)</f>
        <v>7024.5599999999995</v>
      </c>
    </row>
    <row r="12" spans="1:14" x14ac:dyDescent="0.25">
      <c r="B12" s="19"/>
    </row>
  </sheetData>
  <mergeCells count="8">
    <mergeCell ref="A6:L6"/>
    <mergeCell ref="A1:N1"/>
    <mergeCell ref="A3:A4"/>
    <mergeCell ref="B3:B4"/>
    <mergeCell ref="C3:H3"/>
    <mergeCell ref="J3:J4"/>
    <mergeCell ref="K3:M3"/>
    <mergeCell ref="I3:I4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НМЦК_3КП</vt:lpstr>
      <vt:lpstr>НМЦК_5ЦП</vt:lpstr>
      <vt:lpstr>Лист1</vt:lpstr>
    </vt:vector>
  </TitlesOfParts>
  <Company>Zakaz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Виктория Сычева</dc:creator>
  <cp:lastModifiedBy>Наталия Богданова</cp:lastModifiedBy>
  <cp:lastPrinted>2026-04-07T06:41:04Z</cp:lastPrinted>
  <dcterms:created xsi:type="dcterms:W3CDTF">2016-05-31T07:50:05Z</dcterms:created>
  <dcterms:modified xsi:type="dcterms:W3CDTF">2026-06-18T09:16:53Z</dcterms:modified>
</cp:coreProperties>
</file>