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zamahr\Desktop\тюз\июнь\ремонт машины\ремонт тойота\"/>
    </mc:Choice>
  </mc:AlternateContent>
  <bookViews>
    <workbookView xWindow="0" yWindow="0" windowWidth="19200" windowHeight="9435"/>
  </bookViews>
  <sheets>
    <sheet name="закупка" sheetId="1" r:id="rId1"/>
  </sheets>
  <definedNames>
    <definedName name="_xlnm.Print_Area" localSheetId="0">закупка!$A$2:$O$12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8" i="1" l="1"/>
  <c r="J8" i="1"/>
  <c r="O8" i="1" l="1"/>
  <c r="O9" i="1" s="1"/>
  <c r="I8" i="1" l="1"/>
  <c r="K8" i="1"/>
  <c r="M8" i="1" s="1"/>
</calcChain>
</file>

<file path=xl/sharedStrings.xml><?xml version="1.0" encoding="utf-8"?>
<sst xmlns="http://schemas.openxmlformats.org/spreadsheetml/2006/main" count="31" uniqueCount="30">
  <si>
    <t>№ п/п</t>
  </si>
  <si>
    <t>Наименование товара (работы, услуги)</t>
  </si>
  <si>
    <t>Номер источника ценовой информации (ИЦИ №i)* и цена единицы товара, работы, услуги, представленная i-тым ИЦИ (Цi), руб.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</si>
  <si>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</si>
  <si>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</si>
  <si>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</si>
  <si>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</si>
  <si>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</si>
  <si>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t>12=            /n</t>
  </si>
  <si>
    <t>1</t>
  </si>
  <si>
    <t>В результате проведенного расчета Н(М)ЦК, за НМЦК принято значение, равное:</t>
  </si>
  <si>
    <t xml:space="preserve">n - кол-во значений, используемых в расчете 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</si>
  <si>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</si>
  <si>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>ОКПД2</t>
  </si>
  <si>
    <t>9=6+7+8</t>
  </si>
  <si>
    <t>10 = кол-во ИЦИ</t>
  </si>
  <si>
    <t>15=14*5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</si>
  <si>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</t>
  </si>
  <si>
    <t xml:space="preserve">             Н(М)ЦК , рублей                </t>
  </si>
  <si>
    <t>Минимальная цена единицы, принятая для расчета НМЦК, руб.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</si>
  <si>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</si>
  <si>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Усл. Ед</t>
  </si>
  <si>
    <t xml:space="preserve">       Ф.И.О. исполнителя: Жукова Н.В.</t>
  </si>
  <si>
    <t>45.20.11.519</t>
  </si>
  <si>
    <t xml:space="preserve">Обоснование начальной (максимальной) цены контракта (Н(М)ЦК)  выполнение работ по ремонту автотранспорта для нужд Санкт-Петербургского государственного бюджетного учреждения культуры «Театр юных зрителей им. А.А. Брянцева». </t>
  </si>
  <si>
    <t xml:space="preserve">Выполнение работ по  ремонту автотранспорта </t>
  </si>
  <si>
    <t>ИЦИ № 1 вх. №832  от 20.07.2026</t>
  </si>
  <si>
    <t>ИЦИ № 2вх. № 833  от 21.07.2026</t>
  </si>
  <si>
    <t>ИЦИ № 3вх. № 834 от 21.07.2026</t>
  </si>
  <si>
    <t>Дата составления расчета: 21.07.2026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</si>
</sst>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26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6">
    <xf numFmtId="0" fontId="0" fillId="0" borderId="0" xfId="0"/>
    <xf numFmtId="1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10" fontId="0" fillId="0" borderId="0" xfId="0" applyNumberFormat="1" applyAlignment="1">
      <alignment horizontal="center" vertical="top"/>
    </xf>
    <xf numFmtId="1" fontId="0" fillId="0" borderId="0" xfId="0" applyNumberFormat="1" applyAlignment="1">
      <alignment vertical="top"/>
    </xf>
    <xf numFmtId="49" fontId="1" fillId="4" borderId="6" xfId="0" applyNumberFormat="1" applyFont="1" applyFill="1" applyBorder="1" applyAlignment="1">
      <alignment horizontal="center" vertical="center" wrapText="1"/>
    </xf>
    <xf numFmtId="0" fontId="3" fillId="0" borderId="0" xfId="1" applyFont="1"/>
    <xf numFmtId="1" fontId="6" fillId="0" borderId="0" xfId="0" applyNumberFormat="1" applyFont="1" applyAlignment="1">
      <alignment vertical="top"/>
    </xf>
    <xf numFmtId="0" fontId="6" fillId="0" borderId="0" xfId="0" applyFont="1" applyAlignment="1">
      <alignment vertical="top"/>
    </xf>
    <xf numFmtId="1" fontId="7" fillId="0" borderId="0" xfId="0" applyNumberFormat="1" applyFont="1" applyAlignment="1">
      <alignment vertical="top"/>
    </xf>
    <xf numFmtId="0" fontId="7" fillId="0" borderId="0" xfId="0" applyFont="1" applyAlignment="1">
      <alignment vertical="top"/>
    </xf>
    <xf numFmtId="2" fontId="8" fillId="0" borderId="2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" fontId="11" fillId="2" borderId="2" xfId="0" applyNumberFormat="1" applyFont="1" applyFill="1" applyBorder="1" applyAlignment="1">
      <alignment horizontal="center" vertical="top" wrapText="1"/>
    </xf>
    <xf numFmtId="1" fontId="11" fillId="0" borderId="2" xfId="0" applyNumberFormat="1" applyFont="1" applyFill="1" applyBorder="1" applyAlignment="1">
      <alignment horizontal="center" vertical="top" wrapText="1"/>
    </xf>
    <xf numFmtId="49" fontId="8" fillId="4" borderId="2" xfId="0" applyNumberFormat="1" applyFont="1" applyFill="1" applyBorder="1" applyAlignment="1">
      <alignment horizontal="center" vertical="center" wrapText="1"/>
    </xf>
    <xf numFmtId="49" fontId="8" fillId="4" borderId="2" xfId="0" applyNumberFormat="1" applyFont="1" applyFill="1" applyBorder="1" applyAlignment="1">
      <alignment vertical="center" wrapText="1"/>
    </xf>
    <xf numFmtId="4" fontId="8" fillId="2" borderId="2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4" fontId="8" fillId="3" borderId="2" xfId="0" applyNumberFormat="1" applyFont="1" applyFill="1" applyBorder="1" applyAlignment="1">
      <alignment horizontal="center" vertical="center" wrapText="1"/>
    </xf>
    <xf numFmtId="10" fontId="8" fillId="3" borderId="2" xfId="0" applyNumberFormat="1" applyFont="1" applyFill="1" applyBorder="1" applyAlignment="1">
      <alignment horizontal="center" vertical="center" wrapText="1"/>
    </xf>
    <xf numFmtId="4" fontId="8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8" fillId="2" borderId="2" xfId="0" applyFont="1" applyFill="1" applyBorder="1" applyAlignment="1">
      <alignment horizontal="center" vertical="center" wrapText="1"/>
    </xf>
    <xf numFmtId="4" fontId="12" fillId="2" borderId="3" xfId="0" applyNumberFormat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164" fontId="8" fillId="0" borderId="2" xfId="0" applyNumberFormat="1" applyFont="1" applyFill="1" applyBorder="1" applyAlignment="1">
      <alignment horizontal="center" vertical="top" wrapText="1"/>
    </xf>
    <xf numFmtId="0" fontId="4" fillId="0" borderId="0" xfId="0" applyFont="1" applyBorder="1" applyAlignment="1">
      <alignment vertical="top" wrapText="1"/>
    </xf>
    <xf numFmtId="0" fontId="4" fillId="0" borderId="0" xfId="0" applyFont="1" applyBorder="1" applyAlignment="1">
      <alignment horizontal="left" vertical="top" wrapText="1"/>
    </xf>
    <xf numFmtId="49" fontId="4" fillId="0" borderId="7" xfId="1" applyNumberFormat="1" applyFont="1" applyBorder="1" applyAlignment="1">
      <alignment horizontal="left" wrapText="1"/>
    </xf>
    <xf numFmtId="49" fontId="4" fillId="0" borderId="8" xfId="1" applyNumberFormat="1" applyFont="1" applyBorder="1" applyAlignment="1">
      <alignment horizontal="left" wrapText="1"/>
    </xf>
    <xf numFmtId="4" fontId="12" fillId="0" borderId="9" xfId="0" applyNumberFormat="1" applyFont="1" applyBorder="1" applyAlignment="1">
      <alignment horizontal="right" vertical="top" wrapText="1"/>
    </xf>
    <xf numFmtId="4" fontId="12" fillId="0" borderId="4" xfId="0" applyNumberFormat="1" applyFont="1" applyBorder="1" applyAlignment="1">
      <alignment horizontal="right" vertical="top" wrapText="1"/>
    </xf>
    <xf numFmtId="4" fontId="12" fillId="0" borderId="5" xfId="0" applyNumberFormat="1" applyFont="1" applyBorder="1" applyAlignment="1">
      <alignment horizontal="right" vertical="top" wrapText="1"/>
    </xf>
    <xf numFmtId="0" fontId="4" fillId="0" borderId="0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/>
    </xf>
    <xf numFmtId="0" fontId="5" fillId="0" borderId="1" xfId="0" applyFont="1" applyBorder="1" applyAlignment="1">
      <alignment horizontal="center" vertical="center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2" borderId="2" xfId="0" applyFont="1" applyFill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top" wrapText="1"/>
    </xf>
    <xf numFmtId="4" fontId="8" fillId="0" borderId="2" xfId="0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left" vertical="center" wrapText="1"/>
    </xf>
    <xf numFmtId="4" fontId="8" fillId="2" borderId="2" xfId="0" applyNumberFormat="1" applyFont="1" applyFill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219075</xdr:colOff>
      <xdr:row>1</xdr:row>
      <xdr:rowOff>0</xdr:rowOff>
    </xdr:from>
    <xdr:to>
      <xdr:col>12</xdr:col>
      <xdr:colOff>485775</xdr:colOff>
      <xdr:row>1</xdr:row>
      <xdr:rowOff>0</xdr:rowOff>
    </xdr:to>
    <xdr:pic>
      <xdr:nvPicPr>
        <xdr:cNvPr id="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086975" y="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114300</xdr:colOff>
      <xdr:row>5</xdr:row>
      <xdr:rowOff>295275</xdr:rowOff>
    </xdr:from>
    <xdr:to>
      <xdr:col>8</xdr:col>
      <xdr:colOff>561975</xdr:colOff>
      <xdr:row>5</xdr:row>
      <xdr:rowOff>295275</xdr:rowOff>
    </xdr:to>
    <xdr:pic>
      <xdr:nvPicPr>
        <xdr:cNvPr id="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19900" y="121920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5</xdr:row>
      <xdr:rowOff>419100</xdr:rowOff>
    </xdr:from>
    <xdr:to>
      <xdr:col>11</xdr:col>
      <xdr:colOff>590550</xdr:colOff>
      <xdr:row>5</xdr:row>
      <xdr:rowOff>419100</xdr:rowOff>
    </xdr:to>
    <xdr:pic>
      <xdr:nvPicPr>
        <xdr:cNvPr id="4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53500" y="1343025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66675</xdr:colOff>
      <xdr:row>5</xdr:row>
      <xdr:rowOff>638175</xdr:rowOff>
    </xdr:from>
    <xdr:to>
      <xdr:col>13</xdr:col>
      <xdr:colOff>9525</xdr:colOff>
      <xdr:row>5</xdr:row>
      <xdr:rowOff>638175</xdr:rowOff>
    </xdr:to>
    <xdr:pic>
      <xdr:nvPicPr>
        <xdr:cNvPr id="5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5" y="1562100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6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219075</xdr:colOff>
      <xdr:row>6</xdr:row>
      <xdr:rowOff>228600</xdr:rowOff>
    </xdr:from>
    <xdr:to>
      <xdr:col>10</xdr:col>
      <xdr:colOff>485775</xdr:colOff>
      <xdr:row>6</xdr:row>
      <xdr:rowOff>228600</xdr:rowOff>
    </xdr:to>
    <xdr:pic>
      <xdr:nvPicPr>
        <xdr:cNvPr id="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372475" y="228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85725</xdr:colOff>
      <xdr:row>5</xdr:row>
      <xdr:rowOff>285750</xdr:rowOff>
    </xdr:from>
    <xdr:to>
      <xdr:col>8</xdr:col>
      <xdr:colOff>609600</xdr:colOff>
      <xdr:row>5</xdr:row>
      <xdr:rowOff>609600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791325" y="1209675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47625</xdr:colOff>
      <xdr:row>5</xdr:row>
      <xdr:rowOff>771525</xdr:rowOff>
    </xdr:from>
    <xdr:to>
      <xdr:col>12</xdr:col>
      <xdr:colOff>685800</xdr:colOff>
      <xdr:row>5</xdr:row>
      <xdr:rowOff>1038225</xdr:rowOff>
    </xdr:to>
    <xdr:pic>
      <xdr:nvPicPr>
        <xdr:cNvPr id="12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15525" y="1695450"/>
          <a:ext cx="638175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304800</xdr:colOff>
      <xdr:row>6</xdr:row>
      <xdr:rowOff>9525</xdr:rowOff>
    </xdr:from>
    <xdr:to>
      <xdr:col>10</xdr:col>
      <xdr:colOff>571500</xdr:colOff>
      <xdr:row>6</xdr:row>
      <xdr:rowOff>209550</xdr:rowOff>
    </xdr:to>
    <xdr:pic>
      <xdr:nvPicPr>
        <xdr:cNvPr id="1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458200" y="2066925"/>
          <a:ext cx="2667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CC"/>
  </sheetPr>
  <dimension ref="A1:AF1048510"/>
  <sheetViews>
    <sheetView tabSelected="1" topLeftCell="A7" zoomScale="90" zoomScaleNormal="90" zoomScaleSheetLayoutView="100" workbookViewId="0">
      <selection activeCell="P6" sqref="P6"/>
    </sheetView>
  </sheetViews>
  <sheetFormatPr defaultColWidth="9.140625" defaultRowHeight="15" x14ac:dyDescent="0.25"/>
  <cols>
    <col min="1" max="1" width="5.28515625" style="4" customWidth="1"/>
    <col min="2" max="2" width="13.42578125" style="4" customWidth="1"/>
    <col min="3" max="3" width="21" style="2" customWidth="1"/>
    <col min="4" max="4" width="6.7109375" style="2" customWidth="1"/>
    <col min="5" max="5" width="7.140625" style="2" customWidth="1"/>
    <col min="6" max="6" width="9.7109375" style="2" customWidth="1"/>
    <col min="7" max="7" width="10" style="2" customWidth="1"/>
    <col min="8" max="8" width="11" style="2" customWidth="1"/>
    <col min="9" max="9" width="10.85546875" style="2" customWidth="1"/>
    <col min="10" max="10" width="9.85546875" style="2" customWidth="1"/>
    <col min="11" max="11" width="12.140625" style="2" customWidth="1"/>
    <col min="12" max="12" width="9.140625" style="2" customWidth="1"/>
    <col min="13" max="13" width="10.42578125" style="2" customWidth="1"/>
    <col min="14" max="14" width="11.28515625" style="2" customWidth="1"/>
    <col min="15" max="15" width="13.140625" style="2" customWidth="1"/>
    <col min="16" max="16" width="8.85546875"/>
    <col min="17" max="17" width="12.140625" bestFit="1" customWidth="1"/>
    <col min="18" max="18" width="13.28515625" bestFit="1" customWidth="1"/>
    <col min="19" max="19" width="9.85546875" bestFit="1" customWidth="1"/>
    <col min="20" max="21" width="8.85546875"/>
    <col min="22" max="22" width="13.28515625" bestFit="1" customWidth="1"/>
    <col min="23" max="32" width="8.85546875" customWidth="1"/>
    <col min="33" max="16384" width="9.140625" style="2"/>
  </cols>
  <sheetData>
    <row r="1" spans="1:32" x14ac:dyDescent="0.25">
      <c r="A1" s="9"/>
      <c r="B1" s="9"/>
      <c r="C1" s="10"/>
      <c r="D1" s="10"/>
      <c r="E1" s="10"/>
      <c r="F1" s="10"/>
      <c r="G1" s="10"/>
      <c r="H1" s="10"/>
      <c r="I1" s="10"/>
      <c r="J1" s="10"/>
      <c r="K1" s="10"/>
      <c r="L1" s="10"/>
      <c r="M1" s="38"/>
      <c r="N1" s="38"/>
      <c r="O1" s="38"/>
    </row>
    <row r="2" spans="1:32" ht="48" customHeight="1" x14ac:dyDescent="0.25">
      <c r="A2" s="39" t="s">
        <v>24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  <c r="O2" s="39"/>
    </row>
    <row r="3" spans="1:32" ht="79.5" customHeight="1" x14ac:dyDescent="0.25">
      <c r="A3" s="44" t="s">
        <v>17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</row>
    <row r="4" spans="1:32" ht="9" customHeight="1" x14ac:dyDescent="0.25">
      <c r="A4" s="12"/>
      <c r="B4" s="12"/>
      <c r="C4" s="12"/>
      <c r="D4" s="12"/>
      <c r="E4" s="12"/>
      <c r="F4" s="13"/>
      <c r="G4" s="13"/>
      <c r="H4" s="13"/>
      <c r="I4" s="13"/>
      <c r="J4" s="12"/>
      <c r="K4" s="13"/>
      <c r="L4" s="13"/>
      <c r="M4" s="13"/>
      <c r="N4" s="12"/>
      <c r="O4" s="12"/>
    </row>
    <row r="5" spans="1:32" s="3" customFormat="1" ht="102" customHeight="1" x14ac:dyDescent="0.25">
      <c r="A5" s="40" t="s">
        <v>0</v>
      </c>
      <c r="B5" s="40" t="s">
        <v>13</v>
      </c>
      <c r="C5" s="41" t="s">
        <v>1</v>
      </c>
      <c r="D5" s="26"/>
      <c r="E5" s="41" t="s">
        <v>5</v>
      </c>
      <c r="F5" s="41" t="s">
        <v>2</v>
      </c>
      <c r="G5" s="41"/>
      <c r="H5" s="41"/>
      <c r="I5" s="41"/>
      <c r="J5" s="41" t="s">
        <v>11</v>
      </c>
      <c r="K5" s="42" t="s">
        <v>3</v>
      </c>
      <c r="L5" s="42"/>
      <c r="M5" s="42"/>
      <c r="N5" s="43" t="s">
        <v>19</v>
      </c>
      <c r="O5" s="45" t="s">
        <v>18</v>
      </c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 s="3" customFormat="1" ht="130.5" customHeight="1" x14ac:dyDescent="0.25">
      <c r="A6" s="40"/>
      <c r="B6" s="40"/>
      <c r="C6" s="41"/>
      <c r="D6" s="26" t="s">
        <v>4</v>
      </c>
      <c r="E6" s="41"/>
      <c r="F6" s="24" t="s">
        <v>26</v>
      </c>
      <c r="G6" s="24" t="s">
        <v>27</v>
      </c>
      <c r="H6" s="24" t="s">
        <v>28</v>
      </c>
      <c r="I6" s="41"/>
      <c r="J6" s="41"/>
      <c r="K6" s="27" t="s">
        <v>6</v>
      </c>
      <c r="L6" s="28" t="s">
        <v>7</v>
      </c>
      <c r="M6" s="29" t="s">
        <v>20</v>
      </c>
      <c r="N6" s="43"/>
      <c r="O6" s="45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 s="1" customFormat="1" ht="30.75" customHeight="1" x14ac:dyDescent="0.25">
      <c r="A7" s="14">
        <v>1</v>
      </c>
      <c r="B7" s="14">
        <v>2</v>
      </c>
      <c r="C7" s="14">
        <v>3</v>
      </c>
      <c r="D7" s="14">
        <v>4</v>
      </c>
      <c r="E7" s="14">
        <v>5</v>
      </c>
      <c r="F7" s="24">
        <v>6</v>
      </c>
      <c r="G7" s="24">
        <v>7</v>
      </c>
      <c r="H7" s="24">
        <v>8</v>
      </c>
      <c r="I7" s="14" t="s">
        <v>14</v>
      </c>
      <c r="J7" s="15" t="s">
        <v>15</v>
      </c>
      <c r="K7" s="15" t="s">
        <v>8</v>
      </c>
      <c r="L7" s="15">
        <v>12</v>
      </c>
      <c r="M7" s="15">
        <v>13</v>
      </c>
      <c r="N7" s="15">
        <v>14</v>
      </c>
      <c r="O7" s="14" t="s">
        <v>16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 s="1" customFormat="1" ht="109.9" customHeight="1" x14ac:dyDescent="0.25">
      <c r="A8" s="16" t="s">
        <v>9</v>
      </c>
      <c r="B8" s="17" t="s">
        <v>23</v>
      </c>
      <c r="C8" s="17" t="s">
        <v>25</v>
      </c>
      <c r="D8" s="17" t="s">
        <v>21</v>
      </c>
      <c r="E8" s="16" t="s">
        <v>9</v>
      </c>
      <c r="F8" s="11">
        <v>31320</v>
      </c>
      <c r="G8" s="11">
        <v>49000</v>
      </c>
      <c r="H8" s="11">
        <v>60000</v>
      </c>
      <c r="I8" s="18">
        <f>SUM(F8:H8)</f>
        <v>140320</v>
      </c>
      <c r="J8" s="19">
        <f>COUNT(F8:H8)</f>
        <v>3</v>
      </c>
      <c r="K8" s="20">
        <f>IF(ISERR(AVERAGE(F8:H8)),"",AVERAGE(F8:H8))</f>
        <v>46773.333333333336</v>
      </c>
      <c r="L8" s="20">
        <f>IF(ISERR(STDEV(F8:H8)),"",STDEV(F8:H8))</f>
        <v>14469.075068342603</v>
      </c>
      <c r="M8" s="21">
        <f>IF(ISERR(L8/K8),"",L8/K8)</f>
        <v>0.30934453538360751</v>
      </c>
      <c r="N8" s="22">
        <v>31320</v>
      </c>
      <c r="O8" s="18">
        <f>N8*E8</f>
        <v>31320</v>
      </c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 s="1" customFormat="1" ht="22.5" customHeight="1" x14ac:dyDescent="0.25">
      <c r="A9" s="34" t="s">
        <v>10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6"/>
      <c r="O9" s="25">
        <f>SUM(O8:O8)</f>
        <v>31320</v>
      </c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 s="6" customFormat="1" ht="38.25" customHeight="1" x14ac:dyDescent="0.35">
      <c r="A10" s="32" t="s">
        <v>12</v>
      </c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3"/>
      <c r="M10" s="33"/>
      <c r="N10" s="33"/>
      <c r="O10" s="33"/>
    </row>
    <row r="11" spans="1:32" ht="23.25" customHeight="1" x14ac:dyDescent="0.25">
      <c r="A11" s="31" t="s">
        <v>22</v>
      </c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</row>
    <row r="12" spans="1:32" ht="15.75" customHeight="1" x14ac:dyDescent="0.25">
      <c r="A12" s="37" t="s">
        <v>29</v>
      </c>
      <c r="B12" s="37"/>
      <c r="C12" s="37"/>
      <c r="D12" s="30"/>
      <c r="E12" s="30"/>
      <c r="F12" s="30"/>
      <c r="G12" s="30"/>
      <c r="H12" s="30"/>
      <c r="I12" s="23"/>
      <c r="J12" s="23"/>
      <c r="K12" s="23"/>
      <c r="L12" s="23"/>
      <c r="M12" s="23"/>
      <c r="N12" s="23"/>
      <c r="O12" s="23"/>
    </row>
    <row r="13" spans="1:32" ht="15.75" x14ac:dyDescent="0.25">
      <c r="A13" s="7"/>
      <c r="B13" s="7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</row>
    <row r="14" spans="1:32" ht="15.75" x14ac:dyDescent="0.25">
      <c r="A14" s="7"/>
      <c r="B14" s="7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</row>
    <row r="15" spans="1:32" ht="15.75" x14ac:dyDescent="0.25">
      <c r="A15" s="7"/>
      <c r="B15" s="7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</row>
    <row r="16" spans="1:32" ht="15.75" x14ac:dyDescent="0.25">
      <c r="A16" s="7"/>
      <c r="B16" s="7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</row>
    <row r="17" spans="1:32" ht="15.75" x14ac:dyDescent="0.25">
      <c r="A17" s="7"/>
      <c r="B17" s="7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</row>
    <row r="18" spans="1:32" ht="15.75" x14ac:dyDescent="0.25">
      <c r="A18" s="7"/>
      <c r="B18" s="7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</row>
    <row r="19" spans="1:32" ht="15.75" x14ac:dyDescent="0.25">
      <c r="A19" s="7"/>
      <c r="B19" s="7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</row>
    <row r="20" spans="1:32" ht="15.75" x14ac:dyDescent="0.25">
      <c r="A20" s="7"/>
      <c r="B20" s="7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</row>
    <row r="21" spans="1:32" ht="15.75" x14ac:dyDescent="0.25">
      <c r="A21" s="7"/>
      <c r="B21" s="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</row>
    <row r="22" spans="1:32" ht="15.75" x14ac:dyDescent="0.25">
      <c r="A22" s="7"/>
      <c r="B22" s="7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</row>
    <row r="23" spans="1:32" ht="15.75" x14ac:dyDescent="0.25">
      <c r="A23" s="7"/>
      <c r="B23" s="7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</row>
    <row r="24" spans="1:32" ht="15.75" x14ac:dyDescent="0.25">
      <c r="A24" s="7"/>
      <c r="B24" s="7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</row>
    <row r="25" spans="1:32" ht="15.75" x14ac:dyDescent="0.25">
      <c r="A25" s="7"/>
      <c r="B25" s="7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</row>
    <row r="26" spans="1:32" ht="15.75" x14ac:dyDescent="0.25">
      <c r="A26" s="7"/>
      <c r="B26" s="7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</row>
    <row r="27" spans="1:32" ht="15.75" x14ac:dyDescent="0.25">
      <c r="A27" s="7"/>
      <c r="B27" s="7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</row>
    <row r="28" spans="1:32" ht="15.75" x14ac:dyDescent="0.25">
      <c r="A28" s="7"/>
      <c r="B28" s="7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</row>
    <row r="29" spans="1:32" ht="15.75" x14ac:dyDescent="0.25">
      <c r="A29" s="7"/>
      <c r="B29" s="7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</row>
    <row r="30" spans="1:32" ht="15.75" x14ac:dyDescent="0.25">
      <c r="A30" s="7"/>
      <c r="B30" s="7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</row>
    <row r="31" spans="1:32" ht="15.75" x14ac:dyDescent="0.25">
      <c r="A31" s="7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</row>
    <row r="32" spans="1:32" ht="15.75" x14ac:dyDescent="0.25">
      <c r="A32" s="7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</row>
    <row r="33" spans="1:32" ht="15.75" x14ac:dyDescent="0.25">
      <c r="A33" s="7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</row>
    <row r="34" spans="1:32" ht="15.75" x14ac:dyDescent="0.25">
      <c r="A34" s="7"/>
      <c r="B34" s="7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</row>
    <row r="35" spans="1:32" ht="15.75" x14ac:dyDescent="0.25">
      <c r="A35" s="7"/>
      <c r="B35" s="7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</row>
    <row r="36" spans="1:32" ht="15.75" x14ac:dyDescent="0.25">
      <c r="A36" s="7"/>
      <c r="B36" s="7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</row>
    <row r="37" spans="1:32" ht="15.75" x14ac:dyDescent="0.25">
      <c r="A37" s="7"/>
      <c r="B37" s="7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</row>
    <row r="38" spans="1:32" ht="15.75" x14ac:dyDescent="0.25">
      <c r="A38" s="7"/>
      <c r="B38" s="7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</row>
    <row r="39" spans="1:32" ht="15.75" x14ac:dyDescent="0.25">
      <c r="A39" s="7"/>
      <c r="B39" s="7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</row>
    <row r="40" spans="1:32" ht="15.75" x14ac:dyDescent="0.25">
      <c r="A40" s="7"/>
      <c r="B40" s="7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</row>
    <row r="41" spans="1:32" ht="15.75" x14ac:dyDescent="0.25">
      <c r="A41" s="7"/>
      <c r="B41" s="7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</row>
    <row r="42" spans="1:32" ht="15.75" x14ac:dyDescent="0.25">
      <c r="A42" s="7"/>
      <c r="B42" s="7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</row>
    <row r="43" spans="1:32" ht="15.75" x14ac:dyDescent="0.25">
      <c r="A43" s="7"/>
      <c r="B43" s="7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</row>
    <row r="44" spans="1:32" ht="15.75" x14ac:dyDescent="0.25">
      <c r="A44" s="7"/>
      <c r="B44" s="7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</row>
    <row r="45" spans="1:32" ht="15.75" x14ac:dyDescent="0.25">
      <c r="A45" s="7"/>
      <c r="B45" s="7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</row>
    <row r="46" spans="1:32" ht="15.75" x14ac:dyDescent="0.25">
      <c r="A46" s="7"/>
      <c r="B46" s="7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</row>
    <row r="47" spans="1:32" ht="15.75" x14ac:dyDescent="0.25">
      <c r="A47" s="7"/>
      <c r="B47" s="7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</row>
    <row r="48" spans="1:32" ht="15.75" x14ac:dyDescent="0.25">
      <c r="A48" s="7"/>
      <c r="B48" s="7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  <c r="AF48" s="2"/>
    </row>
    <row r="49" spans="1:32" ht="15.75" x14ac:dyDescent="0.25">
      <c r="A49" s="7"/>
      <c r="B49" s="7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  <c r="AF49" s="2"/>
    </row>
    <row r="50" spans="1:32" ht="15.75" x14ac:dyDescent="0.25">
      <c r="A50" s="7"/>
      <c r="B50" s="7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  <c r="AF50" s="2"/>
    </row>
    <row r="51" spans="1:32" ht="15.75" x14ac:dyDescent="0.25">
      <c r="A51" s="7"/>
      <c r="B51" s="7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</row>
    <row r="52" spans="1:32" ht="15.75" x14ac:dyDescent="0.25">
      <c r="A52" s="7"/>
      <c r="B52" s="7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</row>
    <row r="53" spans="1:32" ht="15.75" x14ac:dyDescent="0.25">
      <c r="A53" s="7"/>
      <c r="B53" s="7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</row>
    <row r="54" spans="1:32" ht="15.75" x14ac:dyDescent="0.25">
      <c r="A54" s="7"/>
      <c r="B54" s="7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</row>
    <row r="55" spans="1:32" ht="15.75" x14ac:dyDescent="0.25">
      <c r="A55" s="7"/>
      <c r="B55" s="7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</row>
    <row r="56" spans="1:32" ht="15.75" x14ac:dyDescent="0.25">
      <c r="A56" s="7"/>
      <c r="B56" s="7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</row>
    <row r="57" spans="1:32" ht="15.75" x14ac:dyDescent="0.25">
      <c r="A57" s="7"/>
      <c r="B57" s="7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</row>
    <row r="58" spans="1:32" ht="15.75" x14ac:dyDescent="0.25">
      <c r="A58" s="7"/>
      <c r="B58" s="7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</row>
    <row r="59" spans="1:32" ht="15.75" x14ac:dyDescent="0.25">
      <c r="A59" s="7"/>
      <c r="B59" s="7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</row>
    <row r="60" spans="1:32" ht="15.75" x14ac:dyDescent="0.25">
      <c r="A60" s="7"/>
      <c r="B60" s="7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</row>
    <row r="61" spans="1:32" ht="15.75" x14ac:dyDescent="0.25">
      <c r="A61" s="7"/>
      <c r="B61" s="7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</row>
    <row r="62" spans="1:32" ht="15.75" x14ac:dyDescent="0.25">
      <c r="A62" s="7"/>
      <c r="B62" s="7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</row>
    <row r="63" spans="1:32" ht="15.75" x14ac:dyDescent="0.25">
      <c r="A63" s="7"/>
      <c r="B63" s="7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</row>
    <row r="64" spans="1:32" ht="15.75" x14ac:dyDescent="0.25">
      <c r="A64" s="7"/>
      <c r="B64" s="7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</row>
    <row r="65" spans="1:32" ht="15.75" x14ac:dyDescent="0.25">
      <c r="A65" s="7"/>
      <c r="B65" s="7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</row>
    <row r="66" spans="1:32" ht="15.75" x14ac:dyDescent="0.25">
      <c r="A66" s="7"/>
      <c r="B66" s="7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</row>
    <row r="67" spans="1:32" ht="15.75" x14ac:dyDescent="0.25">
      <c r="A67" s="7"/>
      <c r="B67" s="7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</row>
    <row r="68" spans="1:32" ht="15.75" x14ac:dyDescent="0.25">
      <c r="A68" s="7"/>
      <c r="B68" s="7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</row>
    <row r="69" spans="1:32" ht="15.75" x14ac:dyDescent="0.25">
      <c r="A69" s="7"/>
      <c r="B69" s="7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</row>
    <row r="70" spans="1:32" ht="15.75" x14ac:dyDescent="0.25">
      <c r="A70" s="7"/>
      <c r="B70" s="7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  <c r="AE70" s="2"/>
      <c r="AF70" s="2"/>
    </row>
    <row r="71" spans="1:32" ht="15.75" x14ac:dyDescent="0.25">
      <c r="A71" s="7"/>
      <c r="B71" s="7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</row>
    <row r="72" spans="1:32" ht="15.75" x14ac:dyDescent="0.25">
      <c r="A72" s="7"/>
      <c r="B72" s="7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</row>
    <row r="73" spans="1:32" ht="15.75" x14ac:dyDescent="0.25">
      <c r="A73" s="7"/>
      <c r="B73" s="7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</row>
    <row r="74" spans="1:32" ht="15.75" x14ac:dyDescent="0.25">
      <c r="A74" s="7"/>
      <c r="B74" s="7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</row>
    <row r="75" spans="1:32" ht="15.75" x14ac:dyDescent="0.25">
      <c r="A75" s="7"/>
      <c r="B75" s="7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  <c r="AE75" s="2"/>
      <c r="AF75" s="2"/>
    </row>
    <row r="76" spans="1:32" ht="15.75" x14ac:dyDescent="0.25">
      <c r="A76" s="7"/>
      <c r="B76" s="7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</row>
    <row r="77" spans="1:32" ht="15.75" x14ac:dyDescent="0.25">
      <c r="A77" s="7"/>
      <c r="B77" s="7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  <c r="AE77" s="2"/>
      <c r="AF77" s="2"/>
    </row>
    <row r="78" spans="1:32" ht="15.75" x14ac:dyDescent="0.25">
      <c r="A78" s="7"/>
      <c r="B78" s="7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</row>
    <row r="79" spans="1:32" ht="15.75" x14ac:dyDescent="0.25">
      <c r="A79" s="7"/>
      <c r="B79" s="7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</row>
    <row r="80" spans="1:32" ht="15.75" x14ac:dyDescent="0.25">
      <c r="A80" s="7"/>
      <c r="B80" s="7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  <c r="AE80" s="2"/>
      <c r="AF80" s="2"/>
    </row>
    <row r="81" spans="1:32" ht="15.75" x14ac:dyDescent="0.25">
      <c r="A81" s="7"/>
      <c r="B81" s="7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</row>
    <row r="82" spans="1:32" ht="15.75" x14ac:dyDescent="0.25">
      <c r="A82" s="7"/>
      <c r="B82" s="7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</row>
    <row r="83" spans="1:32" ht="15.75" x14ac:dyDescent="0.25">
      <c r="A83" s="7"/>
      <c r="B83" s="7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</row>
    <row r="84" spans="1:32" ht="15.75" x14ac:dyDescent="0.25">
      <c r="A84" s="7"/>
      <c r="B84" s="7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</row>
    <row r="85" spans="1:32" ht="15.75" x14ac:dyDescent="0.25">
      <c r="A85" s="7"/>
      <c r="B85" s="7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</row>
    <row r="86" spans="1:32" ht="15.75" x14ac:dyDescent="0.25">
      <c r="A86" s="7"/>
      <c r="B86" s="7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  <c r="AE86" s="2"/>
      <c r="AF86" s="2"/>
    </row>
    <row r="87" spans="1:32" ht="15.75" x14ac:dyDescent="0.25">
      <c r="A87" s="7"/>
      <c r="B87" s="7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</row>
    <row r="88" spans="1:32" ht="15.75" x14ac:dyDescent="0.25">
      <c r="A88" s="7"/>
      <c r="B88" s="7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</row>
    <row r="89" spans="1:32" ht="15.75" x14ac:dyDescent="0.25">
      <c r="A89" s="7"/>
      <c r="B89" s="7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</row>
    <row r="90" spans="1:32" ht="15.75" x14ac:dyDescent="0.25">
      <c r="A90" s="7"/>
      <c r="B90" s="7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</row>
    <row r="91" spans="1:32" ht="15.75" x14ac:dyDescent="0.25">
      <c r="A91" s="7"/>
      <c r="B91" s="7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</row>
    <row r="92" spans="1:32" ht="15.75" x14ac:dyDescent="0.25">
      <c r="A92" s="7"/>
      <c r="B92" s="7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</row>
    <row r="93" spans="1:32" ht="15.75" x14ac:dyDescent="0.25">
      <c r="A93" s="7"/>
      <c r="B93" s="7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</row>
    <row r="94" spans="1:32" ht="15.75" x14ac:dyDescent="0.25">
      <c r="A94" s="7"/>
      <c r="B94" s="7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</row>
    <row r="95" spans="1:32" ht="15.75" x14ac:dyDescent="0.25">
      <c r="A95" s="7"/>
      <c r="B95" s="7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</row>
    <row r="96" spans="1:32" ht="15.75" x14ac:dyDescent="0.25">
      <c r="A96" s="7"/>
      <c r="B96" s="7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</row>
    <row r="97" spans="1:32" ht="15.75" x14ac:dyDescent="0.25">
      <c r="A97" s="7"/>
      <c r="B97" s="7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</row>
    <row r="1048510" spans="1:32" x14ac:dyDescent="0.25">
      <c r="A1048510" s="2"/>
      <c r="B1048510" s="2"/>
      <c r="D1048510" s="5"/>
      <c r="P1048510" s="2"/>
      <c r="Q1048510" s="2"/>
      <c r="R1048510" s="2"/>
      <c r="S1048510" s="2"/>
      <c r="T1048510" s="2"/>
      <c r="U1048510" s="2"/>
      <c r="V1048510" s="2"/>
      <c r="W1048510" s="2"/>
      <c r="X1048510" s="2"/>
      <c r="Y1048510" s="2"/>
      <c r="Z1048510" s="2"/>
      <c r="AA1048510" s="2"/>
      <c r="AB1048510" s="2"/>
      <c r="AC1048510" s="2"/>
      <c r="AD1048510" s="2"/>
      <c r="AE1048510" s="2"/>
      <c r="AF1048510" s="2"/>
    </row>
  </sheetData>
  <mergeCells count="17">
    <mergeCell ref="O5:O6"/>
    <mergeCell ref="A11:O11"/>
    <mergeCell ref="A10:O10"/>
    <mergeCell ref="A9:N9"/>
    <mergeCell ref="A12:C12"/>
    <mergeCell ref="M1:O1"/>
    <mergeCell ref="A2:O2"/>
    <mergeCell ref="A5:A6"/>
    <mergeCell ref="C5:C6"/>
    <mergeCell ref="F5:H5"/>
    <mergeCell ref="I5:I6"/>
    <mergeCell ref="J5:J6"/>
    <mergeCell ref="K5:M5"/>
    <mergeCell ref="N5:N6"/>
    <mergeCell ref="B5:B6"/>
    <mergeCell ref="E5:E6"/>
    <mergeCell ref="A3:O3"/>
  </mergeCells>
  <conditionalFormatting sqref="M8">
    <cfRule type="cellIs" dxfId="2" priority="1" stopIfTrue="1" operator="greaterThanOrEqual">
      <formula>0.33</formula>
    </cfRule>
    <cfRule type="cellIs" dxfId="1" priority="2" stopIfTrue="1" operator="greaterThanOrEqual">
      <formula>0.33</formula>
    </cfRule>
    <cfRule type="cellIs" dxfId="0" priority="3" stopIfTrue="1" operator="between">
      <formula>33</formula>
      <formula>100</formula>
    </cfRule>
  </conditionalFormatting>
  <pageMargins left="0.39370078740157483" right="0.39370078740157483" top="0.59055118110236227" bottom="0.59055118110236227" header="0" footer="0"/>
  <pageSetup paperSize="9" scale="6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закупка</vt:lpstr>
      <vt:lpstr>закупка!Область_печати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zamahr</cp:lastModifiedBy>
  <cp:lastPrinted>2025-11-01T13:09:14Z</cp:lastPrinted>
  <dcterms:created xsi:type="dcterms:W3CDTF">2022-04-11T10:29:27Z</dcterms:created>
  <dcterms:modified xsi:type="dcterms:W3CDTF">2026-07-22T07:27:04Z</dcterms:modified>
</cp:coreProperties>
</file>