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Алейникова М.В\ЗАКУПКИ\2026\Поставка подарочной продукции\"/>
    </mc:Choice>
  </mc:AlternateContent>
  <bookViews>
    <workbookView xWindow="0" yWindow="0" windowWidth="28800" windowHeight="11700"/>
  </bookViews>
  <sheets>
    <sheet name="Осмотр оборудования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3" l="1"/>
  <c r="M9" i="3" s="1"/>
  <c r="I9" i="3"/>
  <c r="J9" i="3" s="1"/>
  <c r="K9" i="3" s="1"/>
  <c r="L10" i="3"/>
  <c r="M10" i="3" s="1"/>
  <c r="I10" i="3"/>
  <c r="J10" i="3" s="1"/>
  <c r="K10" i="3" s="1"/>
  <c r="L8" i="3"/>
  <c r="M8" i="3" s="1"/>
  <c r="I8" i="3"/>
  <c r="J8" i="3" s="1"/>
  <c r="K8" i="3" s="1"/>
  <c r="L11" i="3"/>
  <c r="M11" i="3" s="1"/>
  <c r="I11" i="3"/>
  <c r="J11" i="3" s="1"/>
  <c r="K11" i="3" s="1"/>
  <c r="L12" i="3" l="1"/>
  <c r="M12" i="3" s="1"/>
  <c r="I12" i="3"/>
  <c r="J12" i="3" s="1"/>
  <c r="K12" i="3" s="1"/>
  <c r="I13" i="3" l="1"/>
  <c r="J13" i="3" s="1"/>
  <c r="K13" i="3" s="1"/>
  <c r="L13" i="3"/>
  <c r="M13" i="3" s="1"/>
  <c r="L7" i="3" l="1"/>
  <c r="M7" i="3" s="1"/>
  <c r="M14" i="3" s="1"/>
  <c r="I7" i="3"/>
  <c r="J7" i="3" s="1"/>
  <c r="K7" i="3" s="1"/>
</calcChain>
</file>

<file path=xl/sharedStrings.xml><?xml version="1.0" encoding="utf-8"?>
<sst xmlns="http://schemas.openxmlformats.org/spreadsheetml/2006/main" count="36" uniqueCount="28">
  <si>
    <t>Среднее квадратичное отклонение &lt;Q&gt;</t>
  </si>
  <si>
    <t>Коэффициент вариации цен &lt;V&gt;, %</t>
  </si>
  <si>
    <t>Расчет НМЦК*, (руб)</t>
  </si>
  <si>
    <t>3 кв</t>
  </si>
  <si>
    <t>ИТОГО</t>
  </si>
  <si>
    <t>Наименование 
 объекта закупки</t>
  </si>
  <si>
    <t>Цена за единицу изм (руб)
минимальная</t>
  </si>
  <si>
    <t>В соответствии со ст.34 «Бюджетного кодекса РФ» «Принцип результативности и эффективности использования бюджетных средств» для необходимости достижения заданных результатов с использованием наименьшего объема средств закупка осуществляется по наименьшей цене, определяемой методом сопоставимых рыночных цен.</t>
  </si>
  <si>
    <t>Ед. измерения</t>
  </si>
  <si>
    <t>шт.</t>
  </si>
  <si>
    <t>№ п/п</t>
  </si>
  <si>
    <t>Расчет выполнен на основании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</si>
  <si>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>Кол-во (объем) закупаемого товара (работы, услуги)</t>
  </si>
  <si>
    <t xml:space="preserve">Средняя арифметическая цена за единицу, руб. </t>
  </si>
  <si>
    <t xml:space="preserve">Заведующий Отделом по обслуживанию здания </t>
  </si>
  <si>
    <t xml:space="preserve">                      А.В. Нестеренко</t>
  </si>
  <si>
    <t xml:space="preserve">                                        </t>
  </si>
  <si>
    <t>В соответствии с установленными статьями 19 и 22 Федерального закона № 44-ФЗ требованиями заказчиками начальная (максимальная) цена контракта определена  методом сопоставимых рыночных цен (анализа рынка).</t>
  </si>
  <si>
    <t>Расчет НМЦК</t>
  </si>
  <si>
    <t xml:space="preserve">Ценовое предложение №1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</si>
  <si>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Ценовое предложение №2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</si>
  <si>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Ценовое предложение №3                                                                                                                                                                                                                                                                                                                                                                                                                                                                                               вх.</t>
  </si>
  <si>
    <t>Расчет начальной (максимальной) цены на изготовление и поставку подарочной продукции  для нужд администрации Красносельского района Санкт-Петербурга                                                                                                                                                                                                                                                                    в 2026 году</t>
  </si>
  <si>
    <t xml:space="preserve">Набор для барбекю с логотипом администрации Красносельского района </t>
  </si>
  <si>
    <t xml:space="preserve">Мультимедийная станция с логтипом администрации Красносельского района </t>
  </si>
  <si>
    <t>Беспроводная колонка с логотипом администрации Красносельского района</t>
  </si>
  <si>
    <t xml:space="preserve">Bluetooth-колонка с радио с логотипом администрации Красносельского района </t>
  </si>
  <si>
    <t xml:space="preserve">Внешний диск с логотипом администрации Красносельского района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</si>
</sst>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u/>
      <sz val="13"/>
      <color indexed="8"/>
      <name val="Times New Roman"/>
      <family val="1"/>
    </font>
    <font>
      <b/>
      <i/>
      <sz val="13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2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3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11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11" fillId="0" borderId="8" xfId="0" applyNumberFormat="1" applyFont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0" fillId="0" borderId="1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textRotation="90" wrapText="1"/>
    </xf>
    <xf numFmtId="0" fontId="18" fillId="0" borderId="1" xfId="0" applyFont="1" applyBorder="1" applyAlignment="1">
      <alignment horizontal="left" vertical="center" wrapText="1"/>
    </xf>
    <xf numFmtId="0" fontId="16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0" fontId="16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17" fillId="2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1"/>
  <sheetViews>
    <sheetView showGridLines="0" tabSelected="1" showRuler="0" view="pageBreakPreview" topLeftCell="C4" zoomScale="87" zoomScaleNormal="55" zoomScaleSheetLayoutView="87" zoomScalePageLayoutView="85" workbookViewId="0">
      <selection activeCell="G7" sqref="G7"/>
    </sheetView>
  </sheetViews>
  <sheetFormatPr defaultColWidth="9.140625" defaultRowHeight="15" x14ac:dyDescent="0.25"/>
  <cols>
    <col min="1" max="1" width="6" hidden="1" customWidth="1"/>
    <col min="2" max="2" width="0.140625" style="1" hidden="1" customWidth="1"/>
    <col min="3" max="3" width="48" customWidth="1"/>
    <col min="4" max="4" width="11.7109375" customWidth="1"/>
    <col min="5" max="5" width="11.28515625" customWidth="1"/>
    <col min="6" max="8" width="17.7109375" customWidth="1"/>
    <col min="9" max="9" width="18.42578125" customWidth="1"/>
    <col min="10" max="10" width="16" hidden="1" customWidth="1"/>
    <col min="11" max="11" width="16.5703125" customWidth="1"/>
    <col min="12" max="12" width="15.42578125" customWidth="1"/>
    <col min="13" max="13" width="17.42578125" customWidth="1"/>
    <col min="14" max="17" width="19.28515625" hidden="1" customWidth="1"/>
    <col min="18" max="18" width="0" hidden="1" customWidth="1"/>
    <col min="19" max="20" width="13.7109375" hidden="1" customWidth="1"/>
    <col min="21" max="21" width="0" hidden="1" customWidth="1"/>
    <col min="22" max="22" width="6.42578125" hidden="1" customWidth="1"/>
    <col min="23" max="23" width="14" bestFit="1" customWidth="1"/>
  </cols>
  <sheetData>
    <row r="1" spans="2:26" ht="48.75" customHeight="1" x14ac:dyDescent="0.25">
      <c r="C1" s="52" t="s">
        <v>22</v>
      </c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</row>
    <row r="2" spans="2:26" s="1" customFormat="1" ht="50.25" customHeight="1" x14ac:dyDescent="0.25">
      <c r="C2" s="57" t="s">
        <v>17</v>
      </c>
      <c r="D2" s="58"/>
      <c r="E2" s="58"/>
      <c r="F2" s="58"/>
      <c r="G2" s="58"/>
      <c r="H2" s="58"/>
      <c r="I2" s="58"/>
      <c r="J2" s="58"/>
      <c r="K2" s="58"/>
      <c r="L2" s="58"/>
      <c r="M2" s="58"/>
      <c r="N2" s="20"/>
      <c r="O2" s="21"/>
      <c r="P2" s="21"/>
      <c r="Q2" s="21"/>
      <c r="R2" s="21"/>
      <c r="S2" s="21"/>
      <c r="T2" s="21"/>
      <c r="U2" s="22"/>
      <c r="V2" s="23"/>
      <c r="W2" s="2"/>
      <c r="X2" s="2"/>
      <c r="Y2" s="2"/>
      <c r="Z2" s="2"/>
    </row>
    <row r="3" spans="2:26" s="1" customFormat="1" ht="15.75" x14ac:dyDescent="0.25">
      <c r="C3" s="21"/>
      <c r="D3" s="21"/>
      <c r="E3" s="21"/>
      <c r="F3" s="21"/>
      <c r="G3" s="32" t="s">
        <v>18</v>
      </c>
      <c r="H3" s="21"/>
      <c r="I3" s="21"/>
      <c r="J3" s="21"/>
      <c r="K3" s="21"/>
      <c r="L3" s="21"/>
      <c r="M3" s="21"/>
      <c r="N3" s="24"/>
      <c r="O3" s="21"/>
      <c r="P3" s="21"/>
      <c r="Q3" s="21"/>
      <c r="R3" s="21"/>
      <c r="S3" s="21"/>
      <c r="T3" s="21"/>
      <c r="U3" s="22"/>
      <c r="V3" s="23"/>
      <c r="W3" s="2"/>
      <c r="X3" s="2"/>
      <c r="Y3" s="2"/>
      <c r="Z3" s="2"/>
    </row>
    <row r="4" spans="2:26" s="1" customFormat="1" ht="57.75" customHeight="1" x14ac:dyDescent="0.25">
      <c r="B4" s="35" t="s">
        <v>10</v>
      </c>
      <c r="C4" s="49" t="s">
        <v>5</v>
      </c>
      <c r="D4" s="46" t="s">
        <v>8</v>
      </c>
      <c r="E4" s="46" t="s">
        <v>12</v>
      </c>
      <c r="F4" s="51" t="s">
        <v>19</v>
      </c>
      <c r="G4" s="51" t="s">
        <v>20</v>
      </c>
      <c r="H4" s="51" t="s">
        <v>21</v>
      </c>
      <c r="I4" s="50" t="s">
        <v>13</v>
      </c>
      <c r="J4" s="50" t="s">
        <v>0</v>
      </c>
      <c r="K4" s="50" t="s">
        <v>1</v>
      </c>
      <c r="L4" s="50" t="s">
        <v>6</v>
      </c>
      <c r="M4" s="42" t="s">
        <v>2</v>
      </c>
      <c r="N4" s="24"/>
      <c r="O4" s="21"/>
      <c r="P4" s="21"/>
      <c r="Q4" s="21"/>
      <c r="R4" s="21"/>
      <c r="S4" s="21"/>
      <c r="T4" s="25"/>
      <c r="U4" s="26"/>
      <c r="V4" s="27"/>
      <c r="W4" s="2"/>
      <c r="X4" s="2"/>
      <c r="Y4" s="2"/>
      <c r="Z4" s="2"/>
    </row>
    <row r="5" spans="2:26" s="1" customFormat="1" ht="20.25" customHeight="1" x14ac:dyDescent="0.25">
      <c r="B5" s="36"/>
      <c r="C5" s="47"/>
      <c r="D5" s="47"/>
      <c r="E5" s="47"/>
      <c r="F5" s="51"/>
      <c r="G5" s="51"/>
      <c r="H5" s="51"/>
      <c r="I5" s="50"/>
      <c r="J5" s="50"/>
      <c r="K5" s="50"/>
      <c r="L5" s="50"/>
      <c r="M5" s="43"/>
      <c r="N5" s="28" t="s">
        <v>3</v>
      </c>
      <c r="O5" s="21"/>
      <c r="P5" s="21"/>
      <c r="Q5" s="21"/>
      <c r="R5" s="21"/>
      <c r="S5" s="21"/>
      <c r="T5" s="21"/>
      <c r="U5" s="22"/>
      <c r="V5" s="23"/>
      <c r="W5" s="2"/>
      <c r="X5" s="2"/>
      <c r="Y5" s="2"/>
      <c r="Z5" s="2"/>
    </row>
    <row r="6" spans="2:26" s="1" customFormat="1" ht="111" customHeight="1" x14ac:dyDescent="0.25">
      <c r="B6" s="37"/>
      <c r="C6" s="48"/>
      <c r="D6" s="48"/>
      <c r="E6" s="48"/>
      <c r="F6" s="51"/>
      <c r="G6" s="51"/>
      <c r="H6" s="51"/>
      <c r="I6" s="50"/>
      <c r="J6" s="50"/>
      <c r="K6" s="50"/>
      <c r="L6" s="50"/>
      <c r="M6" s="44"/>
      <c r="N6" s="28"/>
      <c r="O6" s="21"/>
      <c r="P6" s="21"/>
      <c r="Q6" s="21"/>
      <c r="R6" s="21"/>
      <c r="S6" s="21"/>
      <c r="T6" s="21"/>
      <c r="U6" s="29"/>
      <c r="V6" s="23"/>
      <c r="W6" s="2"/>
      <c r="X6" s="2"/>
      <c r="Y6" s="2"/>
      <c r="Z6" s="2"/>
    </row>
    <row r="7" spans="2:26" s="1" customFormat="1" ht="48" customHeight="1" x14ac:dyDescent="0.25">
      <c r="B7" s="14">
        <v>1</v>
      </c>
      <c r="C7" s="4" t="s">
        <v>23</v>
      </c>
      <c r="D7" s="5" t="s">
        <v>9</v>
      </c>
      <c r="E7" s="34">
        <v>5</v>
      </c>
      <c r="F7" s="11">
        <v>4700</v>
      </c>
      <c r="G7" s="11">
        <v>4850</v>
      </c>
      <c r="H7" s="11">
        <v>4700</v>
      </c>
      <c r="I7" s="6">
        <f t="shared" ref="I7:I12" si="0">(F7+G7+H7)/3</f>
        <v>4750</v>
      </c>
      <c r="J7" s="6">
        <f t="shared" ref="J7:J12" si="1">SQRT(((F7-I7)*(F7-I7)+(G7-I7)*(G7-I7)+(H7-I7)*(H7-I7)))/2</f>
        <v>61.237243569579455</v>
      </c>
      <c r="K7" s="6">
        <f t="shared" ref="K7:K12" si="2">J7/I7*100</f>
        <v>1.2892051277806202</v>
      </c>
      <c r="L7" s="6">
        <f t="shared" ref="L7:L12" si="3">MIN(F7:H7)</f>
        <v>4700</v>
      </c>
      <c r="M7" s="6">
        <f t="shared" ref="M7:M12" si="4">L7*E7</f>
        <v>23500</v>
      </c>
      <c r="N7" s="28"/>
      <c r="O7" s="21"/>
      <c r="P7" s="21"/>
      <c r="Q7" s="21"/>
      <c r="R7" s="21"/>
      <c r="S7" s="21"/>
      <c r="T7" s="21"/>
      <c r="U7" s="29"/>
      <c r="V7" s="23"/>
      <c r="W7" s="10"/>
      <c r="X7" s="10"/>
      <c r="Y7" s="10"/>
      <c r="Z7" s="10"/>
    </row>
    <row r="8" spans="2:26" s="1" customFormat="1" ht="52.5" customHeight="1" x14ac:dyDescent="0.25">
      <c r="B8" s="14">
        <v>2</v>
      </c>
      <c r="C8" s="4" t="s">
        <v>27</v>
      </c>
      <c r="D8" s="5" t="s">
        <v>9</v>
      </c>
      <c r="E8" s="34">
        <v>5</v>
      </c>
      <c r="F8" s="11">
        <v>4900</v>
      </c>
      <c r="G8" s="11">
        <v>4990</v>
      </c>
      <c r="H8" s="11">
        <v>4900</v>
      </c>
      <c r="I8" s="6">
        <f t="shared" si="0"/>
        <v>4930</v>
      </c>
      <c r="J8" s="6">
        <f t="shared" si="1"/>
        <v>36.742346141747674</v>
      </c>
      <c r="K8" s="6">
        <f t="shared" si="2"/>
        <v>0.74528085480218409</v>
      </c>
      <c r="L8" s="6">
        <f t="shared" si="3"/>
        <v>4900</v>
      </c>
      <c r="M8" s="6">
        <f t="shared" si="4"/>
        <v>24500</v>
      </c>
      <c r="N8" s="28"/>
      <c r="O8" s="21"/>
      <c r="P8" s="21"/>
      <c r="Q8" s="21"/>
      <c r="R8" s="21"/>
      <c r="S8" s="21"/>
      <c r="T8" s="21"/>
      <c r="U8" s="29"/>
      <c r="V8" s="23"/>
      <c r="W8" s="33"/>
      <c r="X8" s="33"/>
      <c r="Y8" s="33"/>
      <c r="Z8" s="33"/>
    </row>
    <row r="9" spans="2:26" s="1" customFormat="1" ht="52.5" customHeight="1" x14ac:dyDescent="0.25">
      <c r="B9" s="14">
        <v>2</v>
      </c>
      <c r="C9" s="4" t="s">
        <v>27</v>
      </c>
      <c r="D9" s="5" t="s">
        <v>9</v>
      </c>
      <c r="E9" s="34">
        <v>5</v>
      </c>
      <c r="F9" s="11">
        <v>2950</v>
      </c>
      <c r="G9" s="11">
        <v>3100</v>
      </c>
      <c r="H9" s="11">
        <v>2950</v>
      </c>
      <c r="I9" s="6">
        <f t="shared" ref="I9" si="5">(F9+G9+H9)/3</f>
        <v>3000</v>
      </c>
      <c r="J9" s="6">
        <f t="shared" ref="J9" si="6">SQRT(((F9-I9)*(F9-I9)+(G9-I9)*(G9-I9)+(H9-I9)*(H9-I9)))/2</f>
        <v>61.237243569579455</v>
      </c>
      <c r="K9" s="6">
        <f t="shared" ref="K9" si="7">J9/I9*100</f>
        <v>2.0412414523193152</v>
      </c>
      <c r="L9" s="6">
        <f t="shared" ref="L9" si="8">MIN(F9:H9)</f>
        <v>2950</v>
      </c>
      <c r="M9" s="6">
        <f t="shared" ref="M9" si="9">L9*E9</f>
        <v>14750</v>
      </c>
      <c r="N9" s="28"/>
      <c r="O9" s="21"/>
      <c r="P9" s="21"/>
      <c r="Q9" s="21"/>
      <c r="R9" s="21"/>
      <c r="S9" s="21"/>
      <c r="T9" s="21"/>
      <c r="U9" s="29"/>
      <c r="V9" s="23"/>
      <c r="W9" s="33"/>
      <c r="X9" s="33"/>
      <c r="Y9" s="33"/>
      <c r="Z9" s="33"/>
    </row>
    <row r="10" spans="2:26" s="1" customFormat="1" ht="52.5" customHeight="1" x14ac:dyDescent="0.25">
      <c r="B10" s="14">
        <v>2</v>
      </c>
      <c r="C10" s="4" t="s">
        <v>26</v>
      </c>
      <c r="D10" s="5" t="s">
        <v>9</v>
      </c>
      <c r="E10" s="34">
        <v>9</v>
      </c>
      <c r="F10" s="11">
        <v>3600</v>
      </c>
      <c r="G10" s="11">
        <v>3750</v>
      </c>
      <c r="H10" s="11">
        <v>3600</v>
      </c>
      <c r="I10" s="6">
        <f t="shared" si="0"/>
        <v>3650</v>
      </c>
      <c r="J10" s="6">
        <f t="shared" si="1"/>
        <v>61.237243569579455</v>
      </c>
      <c r="K10" s="6">
        <f t="shared" si="2"/>
        <v>1.6777327005364235</v>
      </c>
      <c r="L10" s="6">
        <f t="shared" si="3"/>
        <v>3600</v>
      </c>
      <c r="M10" s="6">
        <f t="shared" si="4"/>
        <v>32400</v>
      </c>
      <c r="N10" s="28"/>
      <c r="O10" s="21"/>
      <c r="P10" s="21"/>
      <c r="Q10" s="21"/>
      <c r="R10" s="21"/>
      <c r="S10" s="21"/>
      <c r="T10" s="21"/>
      <c r="U10" s="29"/>
      <c r="V10" s="23"/>
      <c r="W10" s="33"/>
      <c r="X10" s="33"/>
      <c r="Y10" s="33"/>
      <c r="Z10" s="33"/>
    </row>
    <row r="11" spans="2:26" s="1" customFormat="1" ht="52.5" customHeight="1" x14ac:dyDescent="0.25">
      <c r="B11" s="14">
        <v>2</v>
      </c>
      <c r="C11" s="4" t="s">
        <v>25</v>
      </c>
      <c r="D11" s="5" t="s">
        <v>9</v>
      </c>
      <c r="E11" s="34">
        <v>8</v>
      </c>
      <c r="F11" s="11">
        <v>4300</v>
      </c>
      <c r="G11" s="11">
        <v>4550</v>
      </c>
      <c r="H11" s="11">
        <v>4300</v>
      </c>
      <c r="I11" s="6">
        <f t="shared" ref="I11" si="10">(F11+G11+H11)/3</f>
        <v>4383.333333333333</v>
      </c>
      <c r="J11" s="6">
        <f t="shared" ref="J11" si="11">SQRT(((F11-I11)*(F11-I11)+(G11-I11)*(G11-I11)+(H11-I11)*(H11-I11)))/2</f>
        <v>102.06207261596576</v>
      </c>
      <c r="K11" s="6">
        <f t="shared" ref="K11" si="12">J11/I11*100</f>
        <v>2.3284123030258352</v>
      </c>
      <c r="L11" s="6">
        <f t="shared" ref="L11" si="13">MIN(F11:H11)</f>
        <v>4300</v>
      </c>
      <c r="M11" s="6">
        <f t="shared" ref="M11" si="14">L11*E11</f>
        <v>34400</v>
      </c>
      <c r="N11" s="28"/>
      <c r="O11" s="21"/>
      <c r="P11" s="21"/>
      <c r="Q11" s="21"/>
      <c r="R11" s="21"/>
      <c r="S11" s="21"/>
      <c r="T11" s="21"/>
      <c r="U11" s="29"/>
      <c r="V11" s="23"/>
      <c r="W11" s="33"/>
      <c r="X11" s="33"/>
      <c r="Y11" s="33"/>
      <c r="Z11" s="33"/>
    </row>
    <row r="12" spans="2:26" s="1" customFormat="1" ht="52.5" customHeight="1" x14ac:dyDescent="0.25">
      <c r="B12" s="14">
        <v>2</v>
      </c>
      <c r="C12" s="4" t="s">
        <v>25</v>
      </c>
      <c r="D12" s="5" t="s">
        <v>9</v>
      </c>
      <c r="E12" s="34">
        <v>9</v>
      </c>
      <c r="F12" s="11">
        <v>5150</v>
      </c>
      <c r="G12" s="11">
        <v>5250</v>
      </c>
      <c r="H12" s="11">
        <v>5150</v>
      </c>
      <c r="I12" s="6">
        <f t="shared" si="0"/>
        <v>5183.333333333333</v>
      </c>
      <c r="J12" s="6">
        <f t="shared" si="1"/>
        <v>40.824829046386306</v>
      </c>
      <c r="K12" s="6">
        <f t="shared" si="2"/>
        <v>0.787617280637678</v>
      </c>
      <c r="L12" s="6">
        <f t="shared" si="3"/>
        <v>5150</v>
      </c>
      <c r="M12" s="6">
        <f t="shared" si="4"/>
        <v>46350</v>
      </c>
      <c r="N12" s="28"/>
      <c r="O12" s="21"/>
      <c r="P12" s="21"/>
      <c r="Q12" s="21"/>
      <c r="R12" s="21"/>
      <c r="S12" s="21"/>
      <c r="T12" s="21"/>
      <c r="U12" s="29"/>
      <c r="V12" s="23"/>
      <c r="W12" s="19"/>
      <c r="X12" s="19"/>
      <c r="Y12" s="19"/>
      <c r="Z12" s="19"/>
    </row>
    <row r="13" spans="2:26" s="1" customFormat="1" ht="52.5" customHeight="1" x14ac:dyDescent="0.25">
      <c r="B13" s="14">
        <v>2</v>
      </c>
      <c r="C13" s="4" t="s">
        <v>24</v>
      </c>
      <c r="D13" s="5" t="s">
        <v>9</v>
      </c>
      <c r="E13" s="34">
        <v>8</v>
      </c>
      <c r="F13" s="11">
        <v>4950</v>
      </c>
      <c r="G13" s="11">
        <v>5120</v>
      </c>
      <c r="H13" s="11">
        <v>4950</v>
      </c>
      <c r="I13" s="6">
        <f t="shared" ref="I13" si="15">(F13+G13+H13)/3</f>
        <v>5006.666666666667</v>
      </c>
      <c r="J13" s="6">
        <f t="shared" ref="J13" si="16">SQRT(((F13-I13)*(F13-I13)+(G13-I13)*(G13-I13)+(H13-I13)*(H13-I13)))/2</f>
        <v>69.40220937885671</v>
      </c>
      <c r="K13" s="6">
        <f t="shared" ref="K13" si="17">J13/I13*100</f>
        <v>1.3861959263420114</v>
      </c>
      <c r="L13" s="6">
        <f t="shared" ref="L13" si="18">MIN(F13:H13)</f>
        <v>4950</v>
      </c>
      <c r="M13" s="6">
        <f t="shared" ref="M13" si="19">L13*E13</f>
        <v>39600</v>
      </c>
      <c r="N13" s="28"/>
      <c r="O13" s="21"/>
      <c r="P13" s="21"/>
      <c r="Q13" s="21"/>
      <c r="R13" s="21"/>
      <c r="S13" s="21"/>
      <c r="T13" s="21"/>
      <c r="U13" s="29"/>
      <c r="V13" s="23"/>
      <c r="W13" s="12"/>
      <c r="X13" s="12"/>
      <c r="Y13" s="12"/>
      <c r="Z13" s="12"/>
    </row>
    <row r="14" spans="2:26" s="1" customFormat="1" ht="16.5" customHeight="1" x14ac:dyDescent="0.25">
      <c r="C14" s="16" t="s">
        <v>4</v>
      </c>
      <c r="D14" s="17"/>
      <c r="E14" s="17"/>
      <c r="F14" s="17"/>
      <c r="G14" s="17"/>
      <c r="H14" s="17"/>
      <c r="I14" s="17"/>
      <c r="J14" s="17"/>
      <c r="K14" s="17"/>
      <c r="L14" s="18"/>
      <c r="M14" s="13">
        <f>SUM(M7:M13)</f>
        <v>215500</v>
      </c>
      <c r="N14" s="7"/>
      <c r="O14" s="30"/>
      <c r="P14" s="22"/>
      <c r="Q14" s="22"/>
      <c r="R14" s="22"/>
      <c r="S14" s="22"/>
      <c r="T14" s="22"/>
      <c r="U14" s="29"/>
      <c r="V14" s="31"/>
      <c r="W14"/>
      <c r="X14"/>
      <c r="Y14"/>
      <c r="Z14"/>
    </row>
    <row r="15" spans="2:26" s="1" customFormat="1" ht="6.75" customHeight="1" x14ac:dyDescent="0.25"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8"/>
      <c r="W15"/>
      <c r="X15"/>
      <c r="Y15"/>
      <c r="Z15"/>
    </row>
    <row r="16" spans="2:26" s="1" customFormat="1" ht="2.25" hidden="1" customHeight="1" x14ac:dyDescent="0.25">
      <c r="C16" s="2"/>
      <c r="D16" s="2"/>
      <c r="E16" s="2"/>
      <c r="F16" s="2"/>
      <c r="G16" s="2"/>
      <c r="H16" s="2"/>
      <c r="I16" s="2"/>
      <c r="J16" s="2"/>
      <c r="K16" s="2"/>
      <c r="L16" s="2"/>
      <c r="M16" s="3"/>
      <c r="N16" s="2"/>
      <c r="O16" s="2"/>
      <c r="P16" s="2"/>
      <c r="Q16" s="2"/>
      <c r="R16" s="2"/>
      <c r="S16" s="2"/>
      <c r="T16" s="2"/>
      <c r="U16" s="2"/>
      <c r="V16" s="2"/>
      <c r="W16"/>
      <c r="X16"/>
      <c r="Y16"/>
      <c r="Z16"/>
    </row>
    <row r="17" spans="2:26" s="1" customFormat="1" hidden="1" x14ac:dyDescent="0.25">
      <c r="C17" s="9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2"/>
      <c r="O17" s="2"/>
      <c r="P17" s="2"/>
      <c r="Q17" s="2"/>
      <c r="R17" s="2"/>
      <c r="S17" s="2"/>
      <c r="T17" s="2"/>
      <c r="U17" s="2"/>
      <c r="V17" s="2"/>
      <c r="W17"/>
      <c r="X17"/>
      <c r="Y17"/>
      <c r="Z17"/>
    </row>
    <row r="18" spans="2:26" s="1" customFormat="1" ht="60.75" customHeight="1" x14ac:dyDescent="0.25">
      <c r="C18" s="38" t="s">
        <v>11</v>
      </c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2"/>
      <c r="O18" s="2"/>
      <c r="P18" s="2"/>
      <c r="Q18" s="2"/>
      <c r="R18" s="2"/>
      <c r="S18" s="2"/>
      <c r="T18" s="2"/>
      <c r="U18" s="2"/>
      <c r="V18" s="2"/>
      <c r="W18"/>
      <c r="X18"/>
      <c r="Y18"/>
      <c r="Z18"/>
    </row>
    <row r="19" spans="2:26" s="1" customFormat="1" ht="15" customHeight="1" x14ac:dyDescent="0.25">
      <c r="C19" s="45" t="s">
        <v>7</v>
      </c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2"/>
      <c r="V19" s="2"/>
      <c r="W19"/>
      <c r="X19"/>
      <c r="Y19"/>
      <c r="Z19"/>
    </row>
    <row r="20" spans="2:26" s="1" customFormat="1" x14ac:dyDescent="0.25"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2"/>
      <c r="V20" s="2"/>
      <c r="W20" s="2"/>
      <c r="X20" s="2"/>
      <c r="Y20" s="2"/>
      <c r="Z20" s="2"/>
    </row>
    <row r="21" spans="2:26" s="1" customFormat="1" x14ac:dyDescent="0.25">
      <c r="C21" s="39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2"/>
      <c r="V21" s="2"/>
      <c r="W21" s="2"/>
      <c r="X21" s="2"/>
      <c r="Y21" s="2"/>
      <c r="Z21" s="2"/>
    </row>
    <row r="22" spans="2:26" s="1" customFormat="1" ht="38.25" customHeight="1" x14ac:dyDescent="0.25">
      <c r="C22" s="53" t="s">
        <v>14</v>
      </c>
      <c r="D22" s="54"/>
      <c r="E22" s="54"/>
      <c r="F22" s="54"/>
      <c r="G22" s="54"/>
      <c r="H22" s="55" t="s">
        <v>15</v>
      </c>
      <c r="I22" s="55"/>
      <c r="J22" s="55"/>
      <c r="K22" s="55"/>
      <c r="L22" s="55"/>
      <c r="M22" s="55"/>
      <c r="N22" s="55"/>
      <c r="O22" s="15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2:26" s="1" customFormat="1" ht="15.75" x14ac:dyDescent="0.25">
      <c r="C23" s="56"/>
      <c r="D23" s="56"/>
      <c r="E23" s="56"/>
      <c r="F23" s="15"/>
      <c r="G23" s="15"/>
      <c r="H23" s="56" t="s">
        <v>16</v>
      </c>
      <c r="I23" s="56"/>
      <c r="J23" s="56"/>
      <c r="K23" s="56"/>
      <c r="L23" s="56"/>
      <c r="M23" s="15"/>
      <c r="N23" s="15"/>
      <c r="O23" s="15"/>
    </row>
    <row r="24" spans="2:26" x14ac:dyDescent="0.25">
      <c r="B24"/>
    </row>
    <row r="25" spans="2:26" x14ac:dyDescent="0.25">
      <c r="B25"/>
    </row>
    <row r="26" spans="2:26" x14ac:dyDescent="0.25">
      <c r="B26"/>
    </row>
    <row r="27" spans="2:26" x14ac:dyDescent="0.25">
      <c r="B27"/>
    </row>
    <row r="28" spans="2:26" x14ac:dyDescent="0.25">
      <c r="B28"/>
    </row>
    <row r="29" spans="2:26" x14ac:dyDescent="0.25">
      <c r="B29"/>
    </row>
    <row r="30" spans="2:26" x14ac:dyDescent="0.25">
      <c r="B30"/>
    </row>
    <row r="31" spans="2:26" x14ac:dyDescent="0.25">
      <c r="B31"/>
    </row>
    <row r="32" spans="2:26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</sheetData>
  <mergeCells count="22">
    <mergeCell ref="C1:V1"/>
    <mergeCell ref="C22:G22"/>
    <mergeCell ref="H22:N22"/>
    <mergeCell ref="C23:E23"/>
    <mergeCell ref="H23:L23"/>
    <mergeCell ref="C2:M2"/>
    <mergeCell ref="G4:G6"/>
    <mergeCell ref="H4:H6"/>
    <mergeCell ref="B4:B6"/>
    <mergeCell ref="C18:M18"/>
    <mergeCell ref="C21:T21"/>
    <mergeCell ref="D17:M17"/>
    <mergeCell ref="M4:M6"/>
    <mergeCell ref="C19:T20"/>
    <mergeCell ref="E4:E6"/>
    <mergeCell ref="D4:D6"/>
    <mergeCell ref="C4:C6"/>
    <mergeCell ref="I4:I6"/>
    <mergeCell ref="J4:J6"/>
    <mergeCell ref="K4:K6"/>
    <mergeCell ref="L4:L6"/>
    <mergeCell ref="F4:F6"/>
  </mergeCells>
  <pageMargins left="0.7" right="0.7" top="0.75" bottom="0.75" header="0.3" footer="0.3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Осмотр оборудования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общий ГЗ</cp:lastModifiedBy>
  <cp:revision/>
  <cp:lastPrinted>2026-07-08T11:33:15Z</cp:lastPrinted>
  <dcterms:created xsi:type="dcterms:W3CDTF">2021-01-25T07:55:43Z</dcterms:created>
  <dcterms:modified xsi:type="dcterms:W3CDTF">2026-07-23T07:33:06Z</dcterms:modified>
</cp:coreProperties>
</file>