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R10" i="1" l="1"/>
  <c r="R11" i="1" s="1"/>
  <c r="L10" i="1" l="1"/>
  <c r="M10" i="1"/>
  <c r="N10" i="1" l="1"/>
  <c r="P10" i="1"/>
  <c r="Q10" i="1" l="1"/>
  <c r="Q11" i="1" s="1"/>
</calcChain>
</file>

<file path=xl/sharedStrings.xml><?xml version="1.0" encoding="utf-8"?>
<sst xmlns="http://schemas.openxmlformats.org/spreadsheetml/2006/main" count="40" uniqueCount="39">
  <si>
    <t>(указывается предмет контракта )</t>
  </si>
  <si>
    <t>(указывается полное наименование учреждения)</t>
  </si>
  <si>
    <r>
      <t xml:space="preserve">Используемый метод определения начальной максимальной цены: </t>
    </r>
    <r>
      <rPr>
        <b/>
        <sz val="8"/>
        <color indexed="8"/>
        <rFont val="Times New Roman"/>
        <family val="1"/>
        <charset val="204"/>
      </rPr>
      <t xml:space="preserve">сопоставимых рыночных цен (анализа рынка)
</t>
    </r>
  </si>
  <si>
    <t>Обоснование и расчет начальной максимальной цены</t>
  </si>
  <si>
    <t>№ п/п</t>
  </si>
  <si>
    <r>
      <t>Адрес  ОУ</t>
    </r>
    <r>
      <rPr>
        <sz val="6"/>
        <color indexed="8"/>
        <rFont val="Times New Roman"/>
        <family val="1"/>
        <charset val="204"/>
      </rPr>
      <t>(**)</t>
    </r>
  </si>
  <si>
    <t>Наименование товара</t>
  </si>
  <si>
    <t>Технические характеристики (потребительские свойства) товара</t>
  </si>
  <si>
    <r>
      <t>Цена предложенная участником № 1, руб. ц</t>
    </r>
    <r>
      <rPr>
        <b/>
        <sz val="6"/>
        <color indexed="8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</si>
  <si>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6"/>
        <color indexed="8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</si>
  <si>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6"/>
        <color indexed="8"/>
        <rFont val="Calibri"/>
        <family val="2"/>
        <charset val="204"/>
      </rPr>
      <t>₃</t>
    </r>
  </si>
  <si>
    <r>
      <t>Цена предложенная участником № 4, руб. ц</t>
    </r>
    <r>
      <rPr>
        <b/>
        <sz val="6"/>
        <color indexed="8"/>
        <rFont val="Calibri"/>
        <family val="2"/>
        <charset val="204"/>
      </rPr>
      <t>₄</t>
    </r>
  </si>
  <si>
    <r>
      <t>Цена предложенная участником № 5, руб. ц</t>
    </r>
    <r>
      <rPr>
        <b/>
        <sz val="6"/>
        <color indexed="8"/>
        <rFont val="Calibri"/>
        <family val="2"/>
        <charset val="204"/>
      </rPr>
      <t>₅</t>
    </r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</si>
  <si>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</si>
  <si>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</si>
  <si>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</si>
  <si>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Количество к закупке</t>
  </si>
  <si>
    <t>16=14*15</t>
  </si>
  <si>
    <t>195271, Санкт-Петербург, пр. Мечникова, д.5, корп.1. Литер А</t>
  </si>
  <si>
    <t>Итого</t>
  </si>
  <si>
    <t>Заполнять только  выделенные цветом ячейки</t>
  </si>
  <si>
    <t>(**)</t>
  </si>
  <si>
    <t>Все адреса в одной таблице</t>
  </si>
  <si>
    <t xml:space="preserve">Дата подготовки обоснования :          </t>
  </si>
  <si>
    <t>Руководитель учреждения</t>
  </si>
  <si>
    <t>(расшифровка подписи)</t>
  </si>
  <si>
    <t>Государственное бюджетное общеобразовательное учреждение средняя общеобразовательная школа № 653 с углубленным изучением иностранных языков (хинди и английского) Калининского района Санкт-Петербурга имени Рабиндраната Тагора</t>
  </si>
  <si>
    <t>Ед. изм.</t>
  </si>
  <si>
    <t>Обоснование закупок и  начальной (максимальной) цены закупки.</t>
  </si>
  <si>
    <t>Плита потолочная</t>
  </si>
  <si>
    <t>ККН</t>
  </si>
  <si>
    <t>23.99.19.111</t>
  </si>
  <si>
    <t>Общая стоимость товаров,работ,услуг (тыс.руб) - по средней</t>
  </si>
  <si>
    <t>Общая стоимость товаров,работ,услуг (тыс.руб) - по наименьшей</t>
  </si>
  <si>
    <t>Средняя цена с учетом индекса потребительских цен на 2026год (руб/мес)</t>
  </si>
  <si>
    <t>Поставка плитки потолочной</t>
  </si>
  <si>
    <t>шт</t>
  </si>
  <si>
    <t xml:space="preserve">Предназначена для монтажа подвесных потолков в помещениях общего назначения: интерьеры общественных, производственных и вспомогательных зданий и сооружений, предприятия общественного питания, офисы, учебные классы, детские дошкольные заведения, лектории, концертные залы, театры, вокзалы и др. 
Подвесной потолок обязательно обеспечивает высокую скорость, простоту и качество монтажа, а также беспрепятственный доступ в запотолочное пространство для встраивания различных инженерно-технических систем.
 Размер: 600х600 мм
• Толщина плиты, 12 мм
• Цвет: белый
Фактура: с червоточинами
• Влагостойкость: 90%
• Звукоизоляция: 34 дБ
• Коэффициент звукопоглощения (aw): 0,45
• Светоотражение:85%
• Класс пожарной опасности:КМ1
•  Страна-производитель Россия
</t>
  </si>
  <si>
    <t>Е.В.Ткачева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</si>
</sst>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0.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6"/>
      <color theme="1"/>
      <name val="Times New Roman"/>
      <family val="1"/>
      <charset val="204"/>
    </font>
    <font>
      <sz val="6"/>
      <color indexed="8"/>
      <name val="Times New Roman"/>
      <family val="1"/>
      <charset val="204"/>
    </font>
    <font>
      <b/>
      <sz val="6"/>
      <color indexed="8"/>
      <name val="Calibri"/>
      <family val="2"/>
      <charset val="204"/>
    </font>
    <font>
      <b/>
      <sz val="6"/>
      <color theme="1"/>
      <name val="Calibri"/>
      <family val="2"/>
      <charset val="204"/>
      <scheme val="minor"/>
    </font>
    <font>
      <sz val="6"/>
      <color theme="1"/>
      <name val="Times New Roman"/>
      <family val="1"/>
      <charset val="204"/>
    </font>
    <font>
      <sz val="10"/>
      <name val="Arial"/>
      <family val="2"/>
      <charset val="204"/>
    </font>
    <font>
      <sz val="6"/>
      <name val="Times New Roman"/>
      <family val="1"/>
      <charset val="204"/>
    </font>
    <font>
      <sz val="6"/>
      <color theme="1"/>
      <name val="Calibri"/>
      <family val="2"/>
      <charset val="204"/>
      <scheme val="minor"/>
    </font>
    <font>
      <sz val="6"/>
      <color theme="1"/>
      <name val="Calibri"/>
      <family val="2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1" fillId="0" borderId="0"/>
  </cellStyleXfs>
  <cellXfs count="44">
    <xf numFmtId="0" fontId="0" fillId="0" borderId="0" xfId="0"/>
    <xf numFmtId="0" fontId="6" fillId="0" borderId="5" xfId="0" applyFont="1" applyFill="1" applyBorder="1" applyAlignment="1">
      <alignment horizontal="center" vertical="center" wrapText="1" shrinkToFit="1"/>
    </xf>
    <xf numFmtId="0" fontId="0" fillId="0" borderId="0" xfId="0" applyFill="1"/>
    <xf numFmtId="0" fontId="3" fillId="0" borderId="5" xfId="0" applyFont="1" applyFill="1" applyBorder="1" applyAlignment="1"/>
    <xf numFmtId="0" fontId="3" fillId="0" borderId="6" xfId="0" applyFont="1" applyFill="1" applyBorder="1" applyAlignment="1"/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top" wrapText="1"/>
    </xf>
    <xf numFmtId="9" fontId="6" fillId="0" borderId="5" xfId="1" applyFont="1" applyFill="1" applyBorder="1" applyAlignment="1">
      <alignment horizontal="center" vertical="top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12" fillId="0" borderId="7" xfId="2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0" fillId="0" borderId="5" xfId="0" applyFill="1" applyBorder="1"/>
    <xf numFmtId="164" fontId="10" fillId="0" borderId="5" xfId="0" applyNumberFormat="1" applyFont="1" applyFill="1" applyBorder="1"/>
    <xf numFmtId="9" fontId="6" fillId="0" borderId="5" xfId="1" applyFont="1" applyFill="1" applyBorder="1"/>
    <xf numFmtId="0" fontId="13" fillId="0" borderId="5" xfId="0" applyFont="1" applyFill="1" applyBorder="1"/>
    <xf numFmtId="165" fontId="13" fillId="0" borderId="5" xfId="0" applyNumberFormat="1" applyFont="1" applyFill="1" applyBorder="1"/>
    <xf numFmtId="0" fontId="6" fillId="0" borderId="0" xfId="0" applyFont="1" applyFill="1"/>
    <xf numFmtId="0" fontId="10" fillId="0" borderId="0" xfId="0" applyFont="1" applyFill="1"/>
    <xf numFmtId="0" fontId="14" fillId="0" borderId="0" xfId="0" applyFont="1" applyFill="1"/>
    <xf numFmtId="0" fontId="6" fillId="0" borderId="0" xfId="0" applyFont="1"/>
    <xf numFmtId="0" fontId="10" fillId="0" borderId="0" xfId="0" applyFont="1"/>
    <xf numFmtId="0" fontId="14" fillId="0" borderId="0" xfId="0" applyFont="1"/>
    <xf numFmtId="0" fontId="10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Border="1"/>
    <xf numFmtId="0" fontId="10" fillId="0" borderId="1" xfId="0" applyFont="1" applyBorder="1"/>
    <xf numFmtId="0" fontId="10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2" fontId="0" fillId="0" borderId="5" xfId="0" applyNumberFormat="1" applyFill="1" applyBorder="1"/>
    <xf numFmtId="0" fontId="15" fillId="0" borderId="5" xfId="2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4" fillId="0" borderId="0" xfId="0" applyFont="1" applyFill="1" applyAlignment="1">
      <alignment horizontal="center" vertical="center"/>
    </xf>
    <xf numFmtId="0" fontId="2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10" fillId="0" borderId="0" xfId="0" applyFont="1" applyAlignment="1">
      <alignment horizontal="left" vertical="center" wrapText="1"/>
    </xf>
    <xf numFmtId="0" fontId="0" fillId="0" borderId="3" xfId="0" applyFill="1" applyBorder="1" applyAlignment="1">
      <alignment horizontal="right"/>
    </xf>
    <xf numFmtId="0" fontId="0" fillId="0" borderId="4" xfId="0" applyFill="1" applyBorder="1" applyAlignment="1">
      <alignment horizontal="right"/>
    </xf>
    <xf numFmtId="0" fontId="0" fillId="0" borderId="6" xfId="0" applyFill="1" applyBorder="1" applyAlignment="1">
      <alignment horizontal="right"/>
    </xf>
    <xf numFmtId="0" fontId="4" fillId="0" borderId="0" xfId="0" applyFont="1" applyFill="1" applyBorder="1" applyAlignment="1">
      <alignment horizontal="left" vertical="center" wrapText="1"/>
    </xf>
  </cellXfs>
  <cellStyles count="3">
    <cellStyle name="Обычный" xfId="0" builtinId="0"/>
    <cellStyle name="Обычный 2" xfId="2"/>
    <cellStyle name="Процентный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7</xdr:row>
      <xdr:rowOff>828676</xdr:rowOff>
    </xdr:from>
    <xdr:to>
      <xdr:col>13</xdr:col>
      <xdr:colOff>219740</xdr:colOff>
      <xdr:row>7</xdr:row>
      <xdr:rowOff>981076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2114551"/>
          <a:ext cx="21974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104775</xdr:colOff>
      <xdr:row>7</xdr:row>
      <xdr:rowOff>762000</xdr:rowOff>
    </xdr:from>
    <xdr:to>
      <xdr:col>12</xdr:col>
      <xdr:colOff>456819</xdr:colOff>
      <xdr:row>7</xdr:row>
      <xdr:rowOff>990600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2047875"/>
          <a:ext cx="352044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8"/>
  <sheetViews>
    <sheetView tabSelected="1" topLeftCell="A7" zoomScale="140" zoomScaleNormal="140" workbookViewId="0">
      <selection activeCell="O15" sqref="O15"/>
    </sheetView>
  </sheetViews>
  <sheetFormatPr defaultRowHeight="15" x14ac:dyDescent="0.25"/>
  <cols>
    <col min="1" max="1" width="3.42578125" customWidth="1"/>
    <col min="3" max="3" width="10.140625" customWidth="1"/>
    <col min="4" max="4" width="4.140625" customWidth="1"/>
    <col min="5" max="5" width="10.42578125" customWidth="1"/>
    <col min="6" max="6" width="34.42578125" customWidth="1"/>
    <col min="7" max="7" width="7.7109375" customWidth="1"/>
    <col min="8" max="8" width="7.5703125" customWidth="1"/>
    <col min="9" max="9" width="7.140625" customWidth="1"/>
    <col min="10" max="10" width="6" customWidth="1"/>
    <col min="11" max="11" width="6.42578125" customWidth="1"/>
    <col min="12" max="12" width="7.85546875" customWidth="1"/>
    <col min="13" max="13" width="7" customWidth="1"/>
    <col min="14" max="14" width="5.42578125" customWidth="1"/>
    <col min="15" max="15" width="4.5703125" customWidth="1"/>
    <col min="16" max="16" width="6.85546875" customWidth="1"/>
    <col min="17" max="17" width="10.85546875" customWidth="1"/>
    <col min="18" max="18" width="12.7109375" customWidth="1"/>
  </cols>
  <sheetData>
    <row r="1" spans="1:18" s="2" customFormat="1" x14ac:dyDescent="0.25">
      <c r="A1" s="33" t="s">
        <v>28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</row>
    <row r="2" spans="1:18" s="2" customFormat="1" ht="9.75" customHeight="1" x14ac:dyDescent="0.25">
      <c r="A2" s="34" t="s">
        <v>35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</row>
    <row r="3" spans="1:18" s="2" customFormat="1" x14ac:dyDescent="0.25">
      <c r="A3" s="35" t="s">
        <v>0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</row>
    <row r="4" spans="1:18" s="2" customFormat="1" ht="21" customHeight="1" x14ac:dyDescent="0.25">
      <c r="A4" s="34" t="s">
        <v>26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</row>
    <row r="5" spans="1:18" s="2" customFormat="1" x14ac:dyDescent="0.25">
      <c r="A5" s="36" t="s">
        <v>1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</row>
    <row r="6" spans="1:18" s="2" customFormat="1" ht="17.25" customHeight="1" x14ac:dyDescent="0.25">
      <c r="A6" s="43" t="s">
        <v>2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</row>
    <row r="7" spans="1:18" s="2" customFormat="1" ht="12" customHeight="1" x14ac:dyDescent="0.25">
      <c r="A7" s="37" t="s">
        <v>3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">
        <v>1</v>
      </c>
      <c r="Q7" s="4"/>
      <c r="R7" s="13"/>
    </row>
    <row r="8" spans="1:18" s="2" customFormat="1" ht="78" x14ac:dyDescent="0.25">
      <c r="A8" s="5" t="s">
        <v>4</v>
      </c>
      <c r="B8" s="1" t="s">
        <v>5</v>
      </c>
      <c r="C8" s="6" t="s">
        <v>6</v>
      </c>
      <c r="D8" s="1" t="s">
        <v>27</v>
      </c>
      <c r="E8" s="1" t="s">
        <v>30</v>
      </c>
      <c r="F8" s="1" t="s">
        <v>7</v>
      </c>
      <c r="G8" s="1" t="s">
        <v>8</v>
      </c>
      <c r="H8" s="1" t="s">
        <v>9</v>
      </c>
      <c r="I8" s="1" t="s">
        <v>10</v>
      </c>
      <c r="J8" s="1" t="s">
        <v>11</v>
      </c>
      <c r="K8" s="1" t="s">
        <v>12</v>
      </c>
      <c r="L8" s="1" t="s">
        <v>13</v>
      </c>
      <c r="M8" s="7" t="s">
        <v>14</v>
      </c>
      <c r="N8" s="8" t="s">
        <v>15</v>
      </c>
      <c r="O8" s="1" t="s">
        <v>16</v>
      </c>
      <c r="P8" s="1" t="s">
        <v>34</v>
      </c>
      <c r="Q8" s="1" t="s">
        <v>32</v>
      </c>
      <c r="R8" s="1" t="s">
        <v>33</v>
      </c>
    </row>
    <row r="9" spans="1:18" s="2" customFormat="1" ht="11.25" customHeight="1" x14ac:dyDescent="0.25">
      <c r="A9" s="6">
        <v>1</v>
      </c>
      <c r="B9" s="1">
        <v>2</v>
      </c>
      <c r="C9" s="1">
        <v>3</v>
      </c>
      <c r="D9" s="1">
        <v>4</v>
      </c>
      <c r="E9" s="1"/>
      <c r="F9" s="1">
        <v>5</v>
      </c>
      <c r="G9" s="1">
        <v>6</v>
      </c>
      <c r="H9" s="1">
        <v>7</v>
      </c>
      <c r="I9" s="1">
        <v>8</v>
      </c>
      <c r="J9" s="1">
        <v>9</v>
      </c>
      <c r="K9" s="1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9" t="s">
        <v>17</v>
      </c>
      <c r="R9" s="9" t="s">
        <v>17</v>
      </c>
    </row>
    <row r="10" spans="1:18" s="2" customFormat="1" ht="281.25" customHeight="1" x14ac:dyDescent="0.25">
      <c r="A10" s="10">
        <v>1</v>
      </c>
      <c r="B10" s="11" t="s">
        <v>18</v>
      </c>
      <c r="C10" s="12" t="s">
        <v>29</v>
      </c>
      <c r="D10" s="12" t="s">
        <v>36</v>
      </c>
      <c r="E10" s="12" t="s">
        <v>31</v>
      </c>
      <c r="F10" s="32" t="s">
        <v>37</v>
      </c>
      <c r="G10" s="14">
        <v>285</v>
      </c>
      <c r="H10" s="14">
        <v>289.23</v>
      </c>
      <c r="I10" s="14">
        <v>291.8</v>
      </c>
      <c r="J10" s="14">
        <v>0</v>
      </c>
      <c r="K10" s="14">
        <v>0</v>
      </c>
      <c r="L10" s="14">
        <f>AVERAGE(G10:I1010)</f>
        <v>288.68</v>
      </c>
      <c r="M10" s="14">
        <f>STDEV(G10:I10)</f>
        <v>3.43</v>
      </c>
      <c r="N10" s="15">
        <f t="shared" ref="N10" si="0">M10/L10</f>
        <v>0.01</v>
      </c>
      <c r="O10" s="16">
        <v>1200</v>
      </c>
      <c r="P10" s="16">
        <f t="shared" ref="P10" si="1">ROUND((L10*$P$7),2)</f>
        <v>288.68</v>
      </c>
      <c r="Q10" s="17">
        <f>O10*P10</f>
        <v>346416</v>
      </c>
      <c r="R10" s="17">
        <f>G10*O10</f>
        <v>342000</v>
      </c>
    </row>
    <row r="11" spans="1:18" s="2" customFormat="1" x14ac:dyDescent="0.25">
      <c r="A11" s="13"/>
      <c r="B11" s="40" t="s">
        <v>19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2"/>
      <c r="Q11" s="31">
        <f>SUM(Q10:Q10)</f>
        <v>346416</v>
      </c>
      <c r="R11" s="31">
        <f>SUM(R10:R10)</f>
        <v>342000</v>
      </c>
    </row>
    <row r="12" spans="1:18" s="20" customFormat="1" ht="9.75" x14ac:dyDescent="0.2">
      <c r="A12" s="18"/>
      <c r="B12" s="18" t="s">
        <v>20</v>
      </c>
      <c r="C12" s="18"/>
      <c r="D12" s="18"/>
      <c r="E12" s="18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</row>
    <row r="13" spans="1:18" s="23" customFormat="1" ht="9.75" x14ac:dyDescent="0.2">
      <c r="A13" s="21" t="s">
        <v>21</v>
      </c>
      <c r="B13" s="21" t="s">
        <v>22</v>
      </c>
      <c r="C13" s="21"/>
      <c r="D13" s="21"/>
      <c r="E13" s="21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</row>
    <row r="14" spans="1:18" s="23" customFormat="1" ht="6.75" customHeight="1" x14ac:dyDescent="0.1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8" s="23" customFormat="1" ht="8.25" x14ac:dyDescent="0.15">
      <c r="A15" s="39" t="s">
        <v>23</v>
      </c>
      <c r="B15" s="39"/>
      <c r="C15" s="39"/>
      <c r="D15" s="39"/>
      <c r="E15" s="39"/>
      <c r="F15" s="39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8" s="23" customFormat="1" ht="9.75" customHeight="1" x14ac:dyDescent="0.15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</row>
    <row r="17" spans="1:17" s="23" customFormat="1" ht="12" customHeight="1" x14ac:dyDescent="0.15">
      <c r="A17" s="39" t="s">
        <v>24</v>
      </c>
      <c r="B17" s="39"/>
      <c r="C17" s="39"/>
      <c r="D17" s="24"/>
      <c r="E17" s="30"/>
      <c r="F17" s="25"/>
      <c r="G17" s="25"/>
      <c r="H17" s="26"/>
      <c r="I17" s="27"/>
      <c r="J17" s="28"/>
      <c r="K17" s="28" t="s">
        <v>38</v>
      </c>
      <c r="L17" s="28"/>
      <c r="M17" s="22"/>
      <c r="N17" s="22"/>
      <c r="O17" s="22"/>
      <c r="P17" s="22"/>
      <c r="Q17" s="22"/>
    </row>
    <row r="18" spans="1:17" s="23" customFormat="1" ht="8.25" x14ac:dyDescent="0.15">
      <c r="A18" s="22"/>
      <c r="B18" s="22"/>
      <c r="C18" s="22"/>
      <c r="D18" s="22"/>
      <c r="E18" s="22"/>
      <c r="F18" s="22"/>
      <c r="G18" s="29"/>
      <c r="H18" s="29"/>
      <c r="I18" s="22"/>
      <c r="J18" s="22" t="s">
        <v>25</v>
      </c>
      <c r="K18" s="22"/>
      <c r="L18" s="22"/>
      <c r="M18" s="22"/>
      <c r="N18" s="22"/>
      <c r="O18" s="22"/>
      <c r="P18" s="22"/>
      <c r="Q18" s="22"/>
    </row>
  </sheetData>
  <mergeCells count="10">
    <mergeCell ref="A7:O7"/>
    <mergeCell ref="A15:F15"/>
    <mergeCell ref="A17:C17"/>
    <mergeCell ref="B11:P11"/>
    <mergeCell ref="A6:Q6"/>
    <mergeCell ref="A1:Q1"/>
    <mergeCell ref="A2:Q2"/>
    <mergeCell ref="A3:Q3"/>
    <mergeCell ref="A4:Q4"/>
    <mergeCell ref="A5:Q5"/>
  </mergeCells>
  <pageMargins left="0.11811023622047245" right="0.11811023622047245" top="0.15748031496062992" bottom="0.15748031496062992" header="0.11811023622047245" footer="0.11811023622047245"/>
  <pageSetup paperSize="9" scale="8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2026-06-17T08:19:16Z</dcterms:modified>
</cp:coreProperties>
</file>