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  <sheet name="Лист4" sheetId="4" r:id="rId4"/>
  </sheets>
  <calcPr calcId="145621"/>
</workbook>
</file>

<file path=xl/calcChain.xml><?xml version="1.0" encoding="utf-8"?>
<calcChain xmlns="http://schemas.openxmlformats.org/spreadsheetml/2006/main">
  <c r="R10" i="1" l="1"/>
  <c r="R11" i="1" s="1"/>
  <c r="L10" i="1" l="1"/>
  <c r="P10" i="1" l="1"/>
  <c r="Q10" i="1" l="1"/>
  <c r="M10" i="1" l="1"/>
  <c r="N10" i="1" l="1"/>
  <c r="H35" i="2"/>
  <c r="H36" i="2"/>
  <c r="H37" i="2"/>
  <c r="H3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4" i="2"/>
  <c r="H38" i="2" l="1"/>
  <c r="Q11" i="1" l="1"/>
</calcChain>
</file>

<file path=xl/sharedStrings.xml><?xml version="1.0" encoding="utf-8"?>
<sst xmlns="http://schemas.openxmlformats.org/spreadsheetml/2006/main" count="202" uniqueCount="145">
  <si>
    <t>(указывается предмет контракта )</t>
  </si>
  <si>
    <t>(указывается полное наименование учреждения)</t>
  </si>
  <si>
    <r>
      <t xml:space="preserve">Используемый метод определения начальной максимальной цены: </t>
    </r>
    <r>
      <rPr>
        <b/>
        <sz val="8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</si>
  <si>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t>Обоснование и расчет начальной максимальной цены</t>
  </si>
  <si>
    <t>№ п/п</t>
  </si>
  <si>
    <r>
      <t>Адрес  ОУ</t>
    </r>
    <r>
      <rPr>
        <sz val="6"/>
        <color indexed="8"/>
        <rFont val="Times New Roman"/>
        <family val="1"/>
        <charset val="204"/>
      </rPr>
      <t>(**)</t>
    </r>
  </si>
  <si>
    <t>Наименование товара</t>
  </si>
  <si>
    <t>Технические характеристики (потребительские свойства) товара</t>
  </si>
  <si>
    <r>
      <t>Цена предложенная участником № 1, руб. ц</t>
    </r>
    <r>
      <rPr>
        <b/>
        <sz val="6"/>
        <color indexed="8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</si>
  <si>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6"/>
        <color indexed="8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</si>
  <si>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6"/>
        <color indexed="8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</si>
  <si>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6"/>
        <color indexed="8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</si>
  <si>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6"/>
        <color indexed="8"/>
        <rFont val="Calibri"/>
        <family val="2"/>
        <charset val="204"/>
      </rPr>
      <t>₅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</si>
  <si>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</si>
  <si>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</si>
  <si>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</si>
  <si>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</si>
  <si>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16=14*15</t>
  </si>
  <si>
    <t>Заполнять только  выделенные цветом ячейки</t>
  </si>
  <si>
    <t>(**)</t>
  </si>
  <si>
    <t>Все адреса в одной таблице</t>
  </si>
  <si>
    <t xml:space="preserve">Дата подготовки обоснования :          </t>
  </si>
  <si>
    <t>Руководитель учреждения</t>
  </si>
  <si>
    <t>(расшифровка подписи)</t>
  </si>
  <si>
    <t>Отбеливатель для белья</t>
  </si>
  <si>
    <t>Мыло жидкое</t>
  </si>
  <si>
    <t>Мыло хозяйственное</t>
  </si>
  <si>
    <t>Средство для стекол</t>
  </si>
  <si>
    <t>Средство для труб.</t>
  </si>
  <si>
    <t>Стиральный порошок</t>
  </si>
  <si>
    <t>Освежитель воздуха</t>
  </si>
  <si>
    <t>Отбеливатель гель-концентрат 1л</t>
  </si>
  <si>
    <t>Подвеска для унитаза с наполнителем, твердый</t>
  </si>
  <si>
    <t>Жавель Солид или эквивалент</t>
  </si>
  <si>
    <t>Средство для мытья пола в канистрах, 5 л</t>
  </si>
  <si>
    <t>Средство для мытья пола в бутылках, 950л</t>
  </si>
  <si>
    <t>Мыло детское</t>
  </si>
  <si>
    <t>Мешки для мусора</t>
  </si>
  <si>
    <t>Губка для посуды</t>
  </si>
  <si>
    <t>Салфетка для уборки</t>
  </si>
  <si>
    <t>Салфетка д/пола</t>
  </si>
  <si>
    <t>Перчатки латексные</t>
  </si>
  <si>
    <t>Перчатки хозяйственные х/б</t>
  </si>
  <si>
    <t>Швабра дерево с черенком</t>
  </si>
  <si>
    <t>Насадка-Моп No Touch RSW 1/42FN, для имеющихся конструкций</t>
  </si>
  <si>
    <t>Ед. изм.</t>
  </si>
  <si>
    <t>Обоснование закупок и  начальной (максимальной) цены закупки.</t>
  </si>
  <si>
    <t>Государственное бюджетное общеобразовательное учреждение средняя общеобразовательная школа № 653 с углубленным изучением иностранных языков (хинди и английского) Калининского района Санкт-Петербурга имени Рабиндраната Тагора</t>
  </si>
  <si>
    <t>Средство чистящее</t>
  </si>
  <si>
    <t>Порошок стиральный детский</t>
  </si>
  <si>
    <t>Средство для мытья посуды</t>
  </si>
  <si>
    <t>Мыло детское жидкое</t>
  </si>
  <si>
    <t>Ведро пластмассовое с ручкой</t>
  </si>
  <si>
    <t>флаундер универсальный, для плоского мопа с ручкой</t>
  </si>
  <si>
    <t>неткол, п/м</t>
  </si>
  <si>
    <t>силлит</t>
  </si>
  <si>
    <t>пемолюкс жидкий</t>
  </si>
  <si>
    <t>пемолюкс сухой</t>
  </si>
  <si>
    <t>главное, чтобы были прочные!!!!!!!!</t>
  </si>
  <si>
    <t>100шт</t>
  </si>
  <si>
    <t>Санокс или эквивалент</t>
  </si>
  <si>
    <t>Адрилан или эквивалент</t>
  </si>
  <si>
    <t>Средство для чистки и промывки канализационных труб</t>
  </si>
  <si>
    <t xml:space="preserve">Ручной освежитель воздуха; Освежитель воздуха ручной; Аэрозольный освежитель воздуха </t>
  </si>
  <si>
    <t xml:space="preserve">Отбеливатель </t>
  </si>
  <si>
    <t>Белизна или эквивалент</t>
  </si>
  <si>
    <t>Ушастый нянь или эквивалент</t>
  </si>
  <si>
    <t xml:space="preserve">Средство для мытья посуды </t>
  </si>
  <si>
    <t>Крем-мыло детское жидкое</t>
  </si>
  <si>
    <t>Подвесной блок для унитаза, твердый</t>
  </si>
  <si>
    <t>Средство дезинфицирующее для помещений и оборудования</t>
  </si>
  <si>
    <t>Средство для мытья пола в бутылках</t>
  </si>
  <si>
    <t>Аист или эквивалент</t>
  </si>
  <si>
    <t>Полотно техническое «Неткол»</t>
  </si>
  <si>
    <t xml:space="preserve">Средство чистящее для сантехники </t>
  </si>
  <si>
    <t>CILLIT  или эквивалент</t>
  </si>
  <si>
    <t>Чистящее средство</t>
  </si>
  <si>
    <t>Пемолюкс –крем или эквивалент</t>
  </si>
  <si>
    <t>Чистящее средство Пемолюкс или эквивалент</t>
  </si>
  <si>
    <t>Объем: не менее 0.5 литр</t>
  </si>
  <si>
    <t>Отдушка: только белая акация</t>
  </si>
  <si>
    <t>Вид упаковки: должен быть флакон с дозатором</t>
  </si>
  <si>
    <t>Тип мыла: хозяйственное</t>
  </si>
  <si>
    <t>Вес изделия нетто: не менее 200 г</t>
  </si>
  <si>
    <t>Отдушка: без отдушки</t>
  </si>
  <si>
    <t>Количество штук упаковке: 10 шт.</t>
  </si>
  <si>
    <t>содержание жирных кислот не менее 72%</t>
  </si>
  <si>
    <t xml:space="preserve">В состав чистящего средства входят следующие компоненты: неионогенный ПАВ; </t>
  </si>
  <si>
    <t>кислота лимонная; анионный ПАВ 5-15 %; кислота щавелевая; краситель; ароматизатор.</t>
  </si>
  <si>
    <t xml:space="preserve">Температура хранения от -5 градусов Цельсия до +30 градусов Цельсия. </t>
  </si>
  <si>
    <t>Относительная влажность должна составлять не более 95 %</t>
  </si>
  <si>
    <t>Объём не менее 750 мл</t>
  </si>
  <si>
    <t>Обрабатываемая поверхность: кафель, сантехника</t>
  </si>
  <si>
    <t>Соответствует ТУ 2393-011-00335215-96</t>
  </si>
  <si>
    <t>Состав: ПАВ, фруктовые кислоты, ароматизатор, комплексообразователь, краситель, вода.</t>
  </si>
  <si>
    <t>Соответствует  ТУ 2381-014-13192124-95</t>
  </si>
  <si>
    <t>Масса нетто: не менее 850,00 мл</t>
  </si>
  <si>
    <t>Срок годности не менее  24 месяцев</t>
  </si>
  <si>
    <t>Средство для стекол,</t>
  </si>
  <si>
    <t xml:space="preserve"> не менее 500мл, с триггером.  </t>
  </si>
  <si>
    <t>Обрабатываемая поверхность: любые поверхности из стекла</t>
  </si>
  <si>
    <t>Объем/вес: не менее 500 мл</t>
  </si>
  <si>
    <t>Должен быть для материала труб: универсальный</t>
  </si>
  <si>
    <t>Объем/вес: не менее 1000 мл</t>
  </si>
  <si>
    <t>Консистенция: должен быть гель.</t>
  </si>
  <si>
    <t>Средство должно уничтожать любые типы засоров даже при наличии воды в раковине. Средство должно убивать  бактерии и устранять неприятные запахи.</t>
  </si>
  <si>
    <t>Для стирки изделий только из х/б, льняных, синтетических и смешанных тканей.</t>
  </si>
  <si>
    <t>Вес изделия нетто: не менее 400 г</t>
  </si>
  <si>
    <t>Отдушка: в ассортименте</t>
  </si>
  <si>
    <t>Вид упаковки: должна быть картонная коробка</t>
  </si>
  <si>
    <t>Объем флакона: не менее 300 мл</t>
  </si>
  <si>
    <t>Отдушка: свежесть морская</t>
  </si>
  <si>
    <t>Должен устранять неприятные запахи, очищать воздух от различных примесей.</t>
  </si>
  <si>
    <t>Консистенция: должен быть гель</t>
  </si>
  <si>
    <t>Обрабатываемая поверхность: должна быть сантехника, полы, рабочие поверхности, отбеливание.</t>
  </si>
  <si>
    <t xml:space="preserve">Должно соответствовать ГОСТ Р51696. Должен быть без запаха хлорида натрия. </t>
  </si>
  <si>
    <t>Отдушка: свежесть</t>
  </si>
  <si>
    <t>Порошок стиральный для детского белья.</t>
  </si>
  <si>
    <t>Объём не менее 4,5 кг</t>
  </si>
  <si>
    <t>Отдушка весенние цветы</t>
  </si>
  <si>
    <t>Вид упаковки плотный полиэтиленовый пакет</t>
  </si>
  <si>
    <t>Вид стирки: в автоматических стиральных машинах или вручную.</t>
  </si>
  <si>
    <t>Тип ткани:  для стирки детских изделий, в том числе новорожденных, из хлопчатобумажных, льняных, синтетических тканей, а так же тканей из смешанных волокон.</t>
  </si>
  <si>
    <t>Состав: сульфаты (15-30%), фосфаты (15-30%), кислородосодержащие отбеливающие вещества (5-15%), анионные ПАВ (5-15%), карбонаты (5-15%), силикаты (5-15%), неиногенные ПАВ (менее 5%), пеногаситель (менее 5%), энзимы, оптические отбеливатели, отдушка.</t>
  </si>
  <si>
    <t>Средство чистящее Санокс или эквивалент</t>
  </si>
  <si>
    <t>Средство чистящее Адрилан или эквивалент</t>
  </si>
  <si>
    <t xml:space="preserve">Отбеливатель Белизна или эквивалент </t>
  </si>
  <si>
    <t>Порошок стиральный детский Ушастый нянь или эквивалент</t>
  </si>
  <si>
    <t>Средство для мытья посуды  Ушастый нянь или эквивалент</t>
  </si>
  <si>
    <t>Крем-мыло детское жидкое Ушастый нянь или эквивалент</t>
  </si>
  <si>
    <t>Средство дезинфицирующее для помещений и оборудования Жавель Солид или эквивалент</t>
  </si>
  <si>
    <t>Средство для мытья пола в бутылках Аист или эквивалент</t>
  </si>
  <si>
    <t>Средство чистящее для сантехники  CILLIT  или эквивалент</t>
  </si>
  <si>
    <t>Чистящее средство Пемолюкс –крем или эквивалент</t>
  </si>
  <si>
    <t>195271, Санкт-Петербург, пр. Мечникова, д.5, корп.1, литер А</t>
  </si>
  <si>
    <t>ККН</t>
  </si>
  <si>
    <t>Е.В.Ткачева</t>
  </si>
  <si>
    <t>Поставка краски влагостойкой</t>
  </si>
  <si>
    <t>шт</t>
  </si>
  <si>
    <t>Краска влагостойкая Текс универсал</t>
  </si>
  <si>
    <t>20.30.11.120</t>
  </si>
  <si>
    <t>Общая стоимость товаров,работ,услуг (тыс.руб) - по средней</t>
  </si>
  <si>
    <t>Общая стоимость товаров,работ,услуг (тыс.руб) - по наименьшей</t>
  </si>
  <si>
    <t xml:space="preserve">Краска влагостойкая для внутренней окраски (для стен и потолка)
Основа состава: акриловая 
Тип краски: водно-дисперсионная
Вид тары: ведро
Вес нетто: 14 кг 
Цвет: белый
Палитра: белый
Степень блеска: матовая
Возможность колеровки: да
Страна-производитель Россия
</t>
  </si>
  <si>
    <t>Средняя цена с учетом индекса потребительских цен на 2026 год (руб/мес)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</si>
</sst>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6"/>
      <color theme="1"/>
      <name val="Times New Roman"/>
      <family val="1"/>
      <charset val="204"/>
    </font>
    <font>
      <sz val="6"/>
      <color indexed="8"/>
      <name val="Times New Roman"/>
      <family val="1"/>
      <charset val="204"/>
    </font>
    <font>
      <b/>
      <sz val="6"/>
      <color indexed="8"/>
      <name val="Calibri"/>
      <family val="2"/>
      <charset val="204"/>
    </font>
    <font>
      <b/>
      <sz val="6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7"/>
      <color theme="1"/>
      <name val="Times New Roman"/>
      <family val="1"/>
      <charset val="204"/>
    </font>
    <font>
      <sz val="7"/>
      <color theme="1"/>
      <name val="Calibri"/>
      <family val="2"/>
      <scheme val="minor"/>
    </font>
    <font>
      <b/>
      <sz val="7"/>
      <color theme="1"/>
      <name val="Times New Roman"/>
      <family val="1"/>
      <charset val="204"/>
    </font>
    <font>
      <sz val="7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0" fillId="0" borderId="0"/>
  </cellStyleXfs>
  <cellXfs count="59">
    <xf numFmtId="0" fontId="0" fillId="0" borderId="0" xfId="0"/>
    <xf numFmtId="0" fontId="2" fillId="0" borderId="0" xfId="0" applyFont="1" applyFill="1"/>
    <xf numFmtId="0" fontId="6" fillId="0" borderId="5" xfId="0" applyFont="1" applyFill="1" applyBorder="1" applyAlignment="1">
      <alignment horizontal="center" vertical="center" wrapText="1" shrinkToFit="1"/>
    </xf>
    <xf numFmtId="0" fontId="0" fillId="0" borderId="5" xfId="0" applyFill="1" applyBorder="1"/>
    <xf numFmtId="0" fontId="0" fillId="0" borderId="0" xfId="0" applyFill="1"/>
    <xf numFmtId="0" fontId="4" fillId="0" borderId="0" xfId="0" applyFont="1" applyFill="1"/>
    <xf numFmtId="0" fontId="4" fillId="0" borderId="0" xfId="0" applyFont="1" applyFill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12" fillId="0" borderId="0" xfId="0" applyFont="1" applyFill="1"/>
    <xf numFmtId="0" fontId="3" fillId="0" borderId="5" xfId="0" applyFont="1" applyFill="1" applyBorder="1" applyAlignment="1"/>
    <xf numFmtId="0" fontId="3" fillId="0" borderId="6" xfId="0" applyFont="1" applyFill="1" applyBorder="1" applyAlignment="1"/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top" wrapText="1"/>
    </xf>
    <xf numFmtId="9" fontId="6" fillId="0" borderId="5" xfId="1" applyFont="1" applyFill="1" applyBorder="1" applyAlignment="1">
      <alignment horizontal="center" vertical="top" wrapText="1"/>
    </xf>
    <xf numFmtId="0" fontId="9" fillId="0" borderId="0" xfId="0" applyFont="1" applyFill="1"/>
    <xf numFmtId="0" fontId="9" fillId="0" borderId="5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11" fillId="0" borderId="5" xfId="0" applyFont="1" applyFill="1" applyBorder="1" applyAlignment="1">
      <alignment vertical="center"/>
    </xf>
    <xf numFmtId="0" fontId="3" fillId="0" borderId="0" xfId="0" applyFon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2" borderId="0" xfId="0" applyFill="1"/>
    <xf numFmtId="2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14" fillId="0" borderId="0" xfId="0" applyFont="1"/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15" fillId="0" borderId="5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left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left" vertical="center" wrapText="1"/>
    </xf>
    <xf numFmtId="2" fontId="0" fillId="0" borderId="5" xfId="0" applyNumberFormat="1" applyFill="1" applyBorder="1"/>
    <xf numFmtId="0" fontId="4" fillId="0" borderId="0" xfId="0" applyFont="1" applyFill="1" applyAlignment="1">
      <alignment horizontal="left" vertical="center" wrapText="1"/>
    </xf>
    <xf numFmtId="164" fontId="15" fillId="0" borderId="5" xfId="0" applyNumberFormat="1" applyFont="1" applyFill="1" applyBorder="1" applyAlignment="1">
      <alignment vertical="center"/>
    </xf>
    <xf numFmtId="9" fontId="17" fillId="0" borderId="5" xfId="1" applyFont="1" applyFill="1" applyBorder="1" applyAlignment="1">
      <alignment vertical="center"/>
    </xf>
    <xf numFmtId="0" fontId="18" fillId="0" borderId="5" xfId="0" applyFont="1" applyFill="1" applyBorder="1" applyAlignment="1">
      <alignment vertical="center"/>
    </xf>
    <xf numFmtId="164" fontId="18" fillId="0" borderId="5" xfId="0" applyNumberFormat="1" applyFont="1" applyFill="1" applyBorder="1" applyAlignment="1">
      <alignment vertical="center"/>
    </xf>
    <xf numFmtId="165" fontId="18" fillId="0" borderId="5" xfId="0" applyNumberFormat="1" applyFont="1" applyFill="1" applyBorder="1" applyAlignment="1">
      <alignment vertical="center"/>
    </xf>
    <xf numFmtId="0" fontId="2" fillId="0" borderId="5" xfId="0" applyFont="1" applyFill="1" applyBorder="1"/>
    <xf numFmtId="0" fontId="13" fillId="0" borderId="5" xfId="0" applyFont="1" applyFill="1" applyBorder="1"/>
    <xf numFmtId="0" fontId="9" fillId="0" borderId="5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 wrapText="1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117231</xdr:colOff>
      <xdr:row>8</xdr:row>
      <xdr:rowOff>13189</xdr:rowOff>
    </xdr:from>
    <xdr:to>
      <xdr:col>14</xdr:col>
      <xdr:colOff>24135</xdr:colOff>
      <xdr:row>8</xdr:row>
      <xdr:rowOff>175847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2789" y="2225920"/>
          <a:ext cx="229288" cy="162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104775</xdr:colOff>
      <xdr:row>7</xdr:row>
      <xdr:rowOff>669891</xdr:rowOff>
    </xdr:from>
    <xdr:to>
      <xdr:col>12</xdr:col>
      <xdr:colOff>319698</xdr:colOff>
      <xdr:row>7</xdr:row>
      <xdr:rowOff>762001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V="1">
          <a:off x="7892248" y="2051539"/>
          <a:ext cx="214923" cy="921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9"/>
  <sheetViews>
    <sheetView tabSelected="1" zoomScale="130" zoomScaleNormal="130" workbookViewId="0">
      <selection activeCell="I11" sqref="I11"/>
    </sheetView>
  </sheetViews>
  <sheetFormatPr defaultRowHeight="15" x14ac:dyDescent="0.25"/>
  <cols>
    <col min="1" max="1" width="2.5703125" customWidth="1"/>
    <col min="2" max="2" width="7.85546875" customWidth="1"/>
    <col min="3" max="4" width="9.42578125" customWidth="1"/>
    <col min="5" max="5" width="48.85546875" customWidth="1"/>
    <col min="6" max="6" width="4.5703125" customWidth="1"/>
    <col min="7" max="7" width="5.5703125" customWidth="1"/>
    <col min="8" max="8" width="5.7109375" customWidth="1"/>
    <col min="9" max="10" width="5.42578125" customWidth="1"/>
    <col min="11" max="11" width="5.85546875" customWidth="1"/>
    <col min="12" max="12" width="6.28515625" customWidth="1"/>
    <col min="13" max="14" width="4.85546875" customWidth="1"/>
    <col min="15" max="15" width="3.42578125" customWidth="1"/>
    <col min="16" max="16" width="5.5703125" customWidth="1"/>
    <col min="17" max="17" width="12" customWidth="1"/>
    <col min="18" max="18" width="11.7109375" customWidth="1"/>
  </cols>
  <sheetData>
    <row r="1" spans="1:20" s="4" customFormat="1" x14ac:dyDescent="0.25">
      <c r="A1" s="53" t="s">
        <v>46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</row>
    <row r="2" spans="1:20" s="4" customFormat="1" ht="12" customHeight="1" x14ac:dyDescent="0.25">
      <c r="A2" s="54" t="s">
        <v>137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1"/>
      <c r="S2" s="1"/>
      <c r="T2" s="1"/>
    </row>
    <row r="3" spans="1:20" s="4" customFormat="1" x14ac:dyDescent="0.25">
      <c r="A3" s="55" t="s">
        <v>0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1"/>
      <c r="S3" s="1"/>
      <c r="T3" s="1"/>
    </row>
    <row r="4" spans="1:20" s="4" customFormat="1" ht="22.5" customHeight="1" x14ac:dyDescent="0.25">
      <c r="A4" s="56" t="s">
        <v>47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1"/>
      <c r="S4" s="1"/>
      <c r="T4" s="1"/>
    </row>
    <row r="5" spans="1:20" s="4" customFormat="1" x14ac:dyDescent="0.25">
      <c r="A5" s="57" t="s">
        <v>1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1"/>
      <c r="S5" s="1"/>
      <c r="T5" s="1"/>
    </row>
    <row r="6" spans="1:20" s="4" customFormat="1" x14ac:dyDescent="0.25">
      <c r="A6" s="58" t="s">
        <v>2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1"/>
      <c r="S6" s="1"/>
      <c r="T6" s="1"/>
    </row>
    <row r="7" spans="1:20" s="4" customFormat="1" x14ac:dyDescent="0.25">
      <c r="A7" s="50" t="s">
        <v>3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9">
        <v>1</v>
      </c>
      <c r="Q7" s="10"/>
      <c r="R7" s="47"/>
      <c r="S7" s="1"/>
      <c r="T7" s="1"/>
    </row>
    <row r="8" spans="1:20" s="4" customFormat="1" ht="88.5" customHeight="1" x14ac:dyDescent="0.25">
      <c r="A8" s="11" t="s">
        <v>4</v>
      </c>
      <c r="B8" s="2" t="s">
        <v>5</v>
      </c>
      <c r="C8" s="12" t="s">
        <v>6</v>
      </c>
      <c r="D8" s="12" t="s">
        <v>135</v>
      </c>
      <c r="E8" s="12" t="s">
        <v>7</v>
      </c>
      <c r="F8" s="2" t="s">
        <v>45</v>
      </c>
      <c r="G8" s="2" t="s">
        <v>8</v>
      </c>
      <c r="H8" s="2" t="s">
        <v>9</v>
      </c>
      <c r="I8" s="2" t="s">
        <v>10</v>
      </c>
      <c r="J8" s="2" t="s">
        <v>11</v>
      </c>
      <c r="K8" s="2" t="s">
        <v>12</v>
      </c>
      <c r="L8" s="2" t="s">
        <v>13</v>
      </c>
      <c r="M8" s="13" t="s">
        <v>14</v>
      </c>
      <c r="N8" s="14" t="s">
        <v>15</v>
      </c>
      <c r="O8" s="2" t="s">
        <v>16</v>
      </c>
      <c r="P8" s="2" t="s">
        <v>144</v>
      </c>
      <c r="Q8" s="2" t="s">
        <v>141</v>
      </c>
      <c r="R8" s="2" t="s">
        <v>142</v>
      </c>
      <c r="S8" s="15"/>
      <c r="T8" s="15"/>
    </row>
    <row r="9" spans="1:20" s="4" customFormat="1" x14ac:dyDescent="0.25">
      <c r="A9" s="12">
        <v>1</v>
      </c>
      <c r="B9" s="2">
        <v>2</v>
      </c>
      <c r="C9" s="2">
        <v>3</v>
      </c>
      <c r="D9" s="2"/>
      <c r="E9" s="2"/>
      <c r="F9" s="2">
        <v>4</v>
      </c>
      <c r="G9" s="2">
        <v>6</v>
      </c>
      <c r="H9" s="2">
        <v>7</v>
      </c>
      <c r="I9" s="2">
        <v>8</v>
      </c>
      <c r="J9" s="2">
        <v>9</v>
      </c>
      <c r="K9" s="2">
        <v>10</v>
      </c>
      <c r="L9" s="2">
        <v>11</v>
      </c>
      <c r="M9" s="2">
        <v>12</v>
      </c>
      <c r="N9" s="2">
        <v>13</v>
      </c>
      <c r="O9" s="2">
        <v>14</v>
      </c>
      <c r="P9" s="2">
        <v>15</v>
      </c>
      <c r="Q9" s="16" t="s">
        <v>17</v>
      </c>
      <c r="R9" s="49">
        <v>17</v>
      </c>
      <c r="S9" s="15"/>
      <c r="T9" s="15"/>
    </row>
    <row r="10" spans="1:20" s="17" customFormat="1" ht="112.5" customHeight="1" x14ac:dyDescent="0.15">
      <c r="A10" s="36">
        <v>1</v>
      </c>
      <c r="B10" s="37" t="s">
        <v>134</v>
      </c>
      <c r="C10" s="38" t="s">
        <v>139</v>
      </c>
      <c r="D10" s="38" t="s">
        <v>140</v>
      </c>
      <c r="E10" s="39" t="s">
        <v>143</v>
      </c>
      <c r="F10" s="38" t="s">
        <v>138</v>
      </c>
      <c r="G10" s="42">
        <v>3170</v>
      </c>
      <c r="H10" s="42">
        <v>3265</v>
      </c>
      <c r="I10" s="42">
        <v>3239</v>
      </c>
      <c r="J10" s="42"/>
      <c r="K10" s="42"/>
      <c r="L10" s="42">
        <f>I10</f>
        <v>3239</v>
      </c>
      <c r="M10" s="42">
        <f>STDEV(G10:K10)</f>
        <v>49.095145720665023</v>
      </c>
      <c r="N10" s="43">
        <f t="shared" ref="N10" si="0">M10/L10</f>
        <v>1.515750099433931E-2</v>
      </c>
      <c r="O10" s="44">
        <v>50</v>
      </c>
      <c r="P10" s="45">
        <f>L10</f>
        <v>3239</v>
      </c>
      <c r="Q10" s="46">
        <f>L10*O10</f>
        <v>161950</v>
      </c>
      <c r="R10" s="48">
        <f>G10*O10</f>
        <v>158500</v>
      </c>
    </row>
    <row r="11" spans="1:20" s="4" customFormat="1" ht="14.25" customHeight="1" x14ac:dyDescent="0.25">
      <c r="A11" s="3"/>
      <c r="B11" s="3"/>
      <c r="C11" s="3"/>
      <c r="D11" s="3"/>
      <c r="E11" s="3"/>
      <c r="F11" s="3"/>
      <c r="G11" s="18"/>
      <c r="H11" s="3"/>
      <c r="I11" s="3"/>
      <c r="J11" s="3"/>
      <c r="K11" s="3"/>
      <c r="L11" s="3"/>
      <c r="M11" s="3"/>
      <c r="N11" s="3"/>
      <c r="O11" s="3"/>
      <c r="P11" s="3"/>
      <c r="Q11" s="40">
        <f>SUM(Q10:Q10)</f>
        <v>161950</v>
      </c>
      <c r="R11" s="40">
        <f>SUM(R10)</f>
        <v>158500</v>
      </c>
    </row>
    <row r="12" spans="1:20" s="8" customFormat="1" ht="11.25" x14ac:dyDescent="0.2">
      <c r="A12" s="19"/>
      <c r="B12" s="19" t="s">
        <v>18</v>
      </c>
      <c r="C12" s="19" t="s">
        <v>52</v>
      </c>
      <c r="D12" s="19"/>
      <c r="E12" s="19"/>
      <c r="F12" s="19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s="8" customFormat="1" ht="11.25" x14ac:dyDescent="0.2">
      <c r="A13" s="19" t="s">
        <v>19</v>
      </c>
      <c r="B13" s="19" t="s">
        <v>20</v>
      </c>
      <c r="C13" s="19" t="s">
        <v>53</v>
      </c>
      <c r="D13" s="19"/>
      <c r="E13" s="19"/>
      <c r="F13" s="19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s="8" customFormat="1" ht="11.25" x14ac:dyDescent="0.2">
      <c r="A14" s="5"/>
      <c r="B14" s="5"/>
      <c r="C14" s="5"/>
      <c r="D14" s="5"/>
      <c r="E14" s="5"/>
      <c r="F14" s="5"/>
      <c r="G14" s="5"/>
      <c r="H14" s="20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s="8" customFormat="1" ht="11.25" x14ac:dyDescent="0.2">
      <c r="A15" s="52" t="s">
        <v>21</v>
      </c>
      <c r="B15" s="52"/>
      <c r="C15" s="52"/>
      <c r="D15" s="52"/>
      <c r="E15" s="52"/>
      <c r="F15" s="52"/>
      <c r="G15" s="5"/>
      <c r="H15" s="20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s="8" customFormat="1" ht="11.25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s="8" customFormat="1" ht="11.25" x14ac:dyDescent="0.2">
      <c r="A17" s="52" t="s">
        <v>22</v>
      </c>
      <c r="B17" s="52"/>
      <c r="C17" s="52"/>
      <c r="D17" s="41"/>
      <c r="E17" s="21"/>
      <c r="F17" s="21"/>
      <c r="G17" s="22"/>
      <c r="H17" s="6"/>
      <c r="I17" s="20"/>
      <c r="J17" s="23"/>
      <c r="K17" s="23" t="s">
        <v>136</v>
      </c>
      <c r="L17" s="23"/>
      <c r="M17" s="5"/>
      <c r="N17" s="5"/>
      <c r="O17" s="5"/>
      <c r="P17" s="5"/>
      <c r="Q17" s="5"/>
      <c r="R17" s="5"/>
      <c r="S17" s="5"/>
      <c r="T17" s="5"/>
    </row>
    <row r="18" spans="1:20" s="8" customFormat="1" ht="11.25" x14ac:dyDescent="0.2">
      <c r="A18" s="5"/>
      <c r="B18" s="5"/>
      <c r="C18" s="5"/>
      <c r="D18" s="5"/>
      <c r="E18" s="5"/>
      <c r="F18" s="5"/>
      <c r="G18" s="7"/>
      <c r="H18" s="7"/>
      <c r="I18" s="5"/>
      <c r="J18" s="5" t="s">
        <v>23</v>
      </c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s="8" customFormat="1" ht="11.25" x14ac:dyDescent="0.2"/>
  </sheetData>
  <mergeCells count="9">
    <mergeCell ref="A7:O7"/>
    <mergeCell ref="A15:F15"/>
    <mergeCell ref="A17:C17"/>
    <mergeCell ref="A1:T1"/>
    <mergeCell ref="A2:Q2"/>
    <mergeCell ref="A3:Q3"/>
    <mergeCell ref="A4:Q4"/>
    <mergeCell ref="A5:Q5"/>
    <mergeCell ref="A6:Q6"/>
  </mergeCells>
  <pageMargins left="0.23622047244094491" right="3.937007874015748E-2" top="0" bottom="0.15748031496062992" header="0.31496062992125984" footer="0.11811023622047245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M49"/>
  <sheetViews>
    <sheetView workbookViewId="0">
      <selection activeCell="M5" sqref="M5:M49"/>
    </sheetView>
  </sheetViews>
  <sheetFormatPr defaultRowHeight="15" x14ac:dyDescent="0.25"/>
  <cols>
    <col min="5" max="5" width="32.140625" customWidth="1"/>
    <col min="6" max="6" width="9.140625" style="25" customWidth="1"/>
    <col min="7" max="8" width="9.140625" style="24"/>
  </cols>
  <sheetData>
    <row r="4" spans="4:13" ht="15.75" thickBot="1" x14ac:dyDescent="0.3">
      <c r="D4">
        <v>1</v>
      </c>
      <c r="E4" t="s">
        <v>25</v>
      </c>
      <c r="F4" s="25">
        <v>100</v>
      </c>
      <c r="G4" s="24">
        <v>71.2</v>
      </c>
      <c r="H4" s="24">
        <f>F4*G4</f>
        <v>7120</v>
      </c>
    </row>
    <row r="5" spans="4:13" ht="23.25" thickBot="1" x14ac:dyDescent="0.3">
      <c r="D5">
        <v>2</v>
      </c>
      <c r="E5" t="s">
        <v>26</v>
      </c>
      <c r="F5" s="25">
        <v>30</v>
      </c>
      <c r="G5" s="24">
        <v>11.5</v>
      </c>
      <c r="H5" s="24">
        <f t="shared" ref="H5:H37" si="0">F5*G5</f>
        <v>345</v>
      </c>
      <c r="M5" s="30" t="s">
        <v>25</v>
      </c>
    </row>
    <row r="6" spans="4:13" ht="34.5" thickBot="1" x14ac:dyDescent="0.3">
      <c r="D6">
        <v>3</v>
      </c>
      <c r="E6" t="s">
        <v>48</v>
      </c>
      <c r="F6" s="27">
        <v>200</v>
      </c>
      <c r="G6" s="24">
        <v>61.26</v>
      </c>
      <c r="H6" s="24">
        <f t="shared" si="0"/>
        <v>12252</v>
      </c>
      <c r="M6" s="31" t="s">
        <v>26</v>
      </c>
    </row>
    <row r="7" spans="4:13" ht="22.5" x14ac:dyDescent="0.25">
      <c r="D7">
        <v>4</v>
      </c>
      <c r="E7" t="s">
        <v>48</v>
      </c>
      <c r="F7" s="27">
        <v>200</v>
      </c>
      <c r="G7" s="24">
        <v>80.08</v>
      </c>
      <c r="H7" s="24">
        <f t="shared" si="0"/>
        <v>16016</v>
      </c>
      <c r="M7" s="32" t="s">
        <v>48</v>
      </c>
    </row>
    <row r="8" spans="4:13" ht="23.25" thickBot="1" x14ac:dyDescent="0.3">
      <c r="D8">
        <v>5</v>
      </c>
      <c r="E8" t="s">
        <v>27</v>
      </c>
      <c r="F8" s="27">
        <v>60</v>
      </c>
      <c r="G8" s="24">
        <v>53.26</v>
      </c>
      <c r="H8" s="24">
        <f t="shared" si="0"/>
        <v>3195.6</v>
      </c>
      <c r="M8" s="31" t="s">
        <v>60</v>
      </c>
    </row>
    <row r="9" spans="4:13" ht="22.5" x14ac:dyDescent="0.25">
      <c r="D9">
        <v>6</v>
      </c>
      <c r="E9" t="s">
        <v>28</v>
      </c>
      <c r="F9" s="27">
        <v>20</v>
      </c>
      <c r="G9" s="24">
        <v>81.56</v>
      </c>
      <c r="H9" s="24">
        <f t="shared" si="0"/>
        <v>1631.2</v>
      </c>
      <c r="M9" s="32" t="s">
        <v>48</v>
      </c>
    </row>
    <row r="10" spans="4:13" ht="34.5" thickBot="1" x14ac:dyDescent="0.3">
      <c r="D10">
        <v>7</v>
      </c>
      <c r="E10" t="s">
        <v>29</v>
      </c>
      <c r="F10" s="27">
        <v>40</v>
      </c>
      <c r="G10" s="24">
        <v>33</v>
      </c>
      <c r="H10" s="24">
        <f t="shared" si="0"/>
        <v>1320</v>
      </c>
      <c r="M10" s="31" t="s">
        <v>61</v>
      </c>
    </row>
    <row r="11" spans="4:13" ht="23.25" thickBot="1" x14ac:dyDescent="0.3">
      <c r="D11">
        <v>8</v>
      </c>
      <c r="E11" t="s">
        <v>30</v>
      </c>
      <c r="F11" s="27">
        <v>100</v>
      </c>
      <c r="G11" s="24">
        <v>46.26</v>
      </c>
      <c r="H11" s="24">
        <f t="shared" si="0"/>
        <v>4626</v>
      </c>
      <c r="M11" s="31" t="s">
        <v>27</v>
      </c>
    </row>
    <row r="12" spans="4:13" ht="57" thickBot="1" x14ac:dyDescent="0.3">
      <c r="D12">
        <v>9</v>
      </c>
      <c r="E12" t="s">
        <v>31</v>
      </c>
      <c r="F12" s="25">
        <v>40</v>
      </c>
      <c r="G12" s="24">
        <v>67.59</v>
      </c>
      <c r="H12" s="24">
        <f t="shared" si="0"/>
        <v>2703.6000000000004</v>
      </c>
      <c r="M12" s="31" t="s">
        <v>62</v>
      </c>
    </row>
    <row r="13" spans="4:13" ht="23.25" thickBot="1" x14ac:dyDescent="0.3">
      <c r="D13">
        <v>10</v>
      </c>
      <c r="E13" t="s">
        <v>49</v>
      </c>
      <c r="F13" s="25">
        <v>20</v>
      </c>
      <c r="G13" s="24">
        <v>508.62</v>
      </c>
      <c r="H13" s="24">
        <f t="shared" si="0"/>
        <v>10172.4</v>
      </c>
      <c r="M13" s="31" t="s">
        <v>29</v>
      </c>
    </row>
    <row r="14" spans="4:13" ht="113.25" thickBot="1" x14ac:dyDescent="0.3">
      <c r="D14">
        <v>11</v>
      </c>
      <c r="E14" t="s">
        <v>50</v>
      </c>
      <c r="F14" s="25">
        <v>50</v>
      </c>
      <c r="G14" s="24">
        <v>88.29</v>
      </c>
      <c r="H14" s="24">
        <f t="shared" si="0"/>
        <v>4414.5</v>
      </c>
      <c r="M14" s="31" t="s">
        <v>63</v>
      </c>
    </row>
    <row r="15" spans="4:13" ht="22.5" x14ac:dyDescent="0.25">
      <c r="D15">
        <v>12</v>
      </c>
      <c r="E15" t="s">
        <v>51</v>
      </c>
      <c r="F15" s="25">
        <v>200</v>
      </c>
      <c r="G15" s="24">
        <v>75.22</v>
      </c>
      <c r="H15" s="24">
        <f t="shared" si="0"/>
        <v>15044</v>
      </c>
      <c r="M15" s="32" t="s">
        <v>64</v>
      </c>
    </row>
    <row r="16" spans="4:13" ht="34.5" thickBot="1" x14ac:dyDescent="0.3">
      <c r="D16">
        <v>13</v>
      </c>
      <c r="E16" t="s">
        <v>24</v>
      </c>
      <c r="F16" s="25">
        <v>10</v>
      </c>
      <c r="G16" s="24">
        <v>95.55</v>
      </c>
      <c r="H16" s="24">
        <f t="shared" si="0"/>
        <v>955.5</v>
      </c>
      <c r="M16" s="31" t="s">
        <v>65</v>
      </c>
    </row>
    <row r="17" spans="4:13" ht="33.75" x14ac:dyDescent="0.25">
      <c r="D17">
        <v>14</v>
      </c>
      <c r="E17" t="s">
        <v>32</v>
      </c>
      <c r="F17" s="25">
        <v>50</v>
      </c>
      <c r="G17" s="24">
        <v>19.82</v>
      </c>
      <c r="H17" s="24">
        <f t="shared" si="0"/>
        <v>991</v>
      </c>
      <c r="M17" s="32" t="s">
        <v>49</v>
      </c>
    </row>
    <row r="18" spans="4:13" ht="34.5" thickBot="1" x14ac:dyDescent="0.3">
      <c r="D18">
        <v>15</v>
      </c>
      <c r="E18" t="s">
        <v>33</v>
      </c>
      <c r="F18" s="25">
        <v>6</v>
      </c>
      <c r="G18" s="24">
        <v>974.23</v>
      </c>
      <c r="H18" s="24">
        <f t="shared" si="0"/>
        <v>5845.38</v>
      </c>
      <c r="M18" s="31" t="s">
        <v>66</v>
      </c>
    </row>
    <row r="19" spans="4:13" ht="33.75" x14ac:dyDescent="0.25">
      <c r="D19">
        <v>16</v>
      </c>
      <c r="E19" t="s">
        <v>34</v>
      </c>
      <c r="F19" s="25">
        <v>30</v>
      </c>
      <c r="G19" s="24">
        <v>241.23</v>
      </c>
      <c r="H19" s="24">
        <f t="shared" si="0"/>
        <v>7236.9</v>
      </c>
      <c r="M19" s="32" t="s">
        <v>67</v>
      </c>
    </row>
    <row r="20" spans="4:13" ht="34.5" thickBot="1" x14ac:dyDescent="0.3">
      <c r="D20">
        <v>17</v>
      </c>
      <c r="E20" t="s">
        <v>35</v>
      </c>
      <c r="F20" s="25">
        <v>70</v>
      </c>
      <c r="G20" s="24">
        <v>61.56</v>
      </c>
      <c r="H20" s="24">
        <f t="shared" si="0"/>
        <v>4309.2</v>
      </c>
      <c r="M20" s="31" t="s">
        <v>66</v>
      </c>
    </row>
    <row r="21" spans="4:13" ht="33.75" x14ac:dyDescent="0.25">
      <c r="D21">
        <v>18</v>
      </c>
      <c r="E21" t="s">
        <v>36</v>
      </c>
      <c r="F21" s="25">
        <v>40</v>
      </c>
      <c r="G21" s="24">
        <v>23.03</v>
      </c>
      <c r="H21" s="24">
        <f t="shared" si="0"/>
        <v>921.2</v>
      </c>
      <c r="M21" s="32" t="s">
        <v>68</v>
      </c>
    </row>
    <row r="22" spans="4:13" ht="34.5" thickBot="1" x14ac:dyDescent="0.3">
      <c r="D22">
        <v>19</v>
      </c>
      <c r="E22" s="26" t="s">
        <v>37</v>
      </c>
      <c r="F22" s="25">
        <v>200</v>
      </c>
      <c r="G22" s="24">
        <v>34.549999999999997</v>
      </c>
      <c r="H22" s="24">
        <f t="shared" si="0"/>
        <v>6909.9999999999991</v>
      </c>
      <c r="I22" s="29" t="s">
        <v>58</v>
      </c>
      <c r="M22" s="31" t="s">
        <v>66</v>
      </c>
    </row>
    <row r="23" spans="4:13" ht="23.25" thickBot="1" x14ac:dyDescent="0.3">
      <c r="D23">
        <v>20</v>
      </c>
      <c r="E23" s="26" t="s">
        <v>37</v>
      </c>
      <c r="F23" s="25">
        <v>50</v>
      </c>
      <c r="G23" s="24">
        <v>93.6</v>
      </c>
      <c r="H23" s="24">
        <f t="shared" si="0"/>
        <v>4680</v>
      </c>
      <c r="I23" s="29" t="s">
        <v>58</v>
      </c>
      <c r="M23" s="31" t="s">
        <v>24</v>
      </c>
    </row>
    <row r="24" spans="4:13" ht="45.75" thickBot="1" x14ac:dyDescent="0.3">
      <c r="D24">
        <v>21</v>
      </c>
      <c r="E24" t="s">
        <v>38</v>
      </c>
      <c r="F24" s="25">
        <v>60</v>
      </c>
      <c r="G24" s="24">
        <v>19.05</v>
      </c>
      <c r="H24" s="24">
        <f t="shared" si="0"/>
        <v>1143</v>
      </c>
      <c r="M24" s="31" t="s">
        <v>69</v>
      </c>
    </row>
    <row r="25" spans="4:13" ht="78.75" x14ac:dyDescent="0.25">
      <c r="D25">
        <v>22</v>
      </c>
      <c r="E25" t="s">
        <v>39</v>
      </c>
      <c r="F25" s="25">
        <v>100</v>
      </c>
      <c r="G25" s="24">
        <v>22.9</v>
      </c>
      <c r="H25" s="24">
        <f t="shared" si="0"/>
        <v>2290</v>
      </c>
      <c r="M25" s="32" t="s">
        <v>70</v>
      </c>
    </row>
    <row r="26" spans="4:13" s="4" customFormat="1" x14ac:dyDescent="0.25">
      <c r="D26" s="4">
        <v>23</v>
      </c>
      <c r="E26" s="4" t="s">
        <v>40</v>
      </c>
      <c r="F26" s="27">
        <v>300</v>
      </c>
      <c r="G26" s="28">
        <v>39.85</v>
      </c>
      <c r="H26" s="28">
        <f t="shared" si="0"/>
        <v>11955</v>
      </c>
      <c r="M26" s="32"/>
    </row>
    <row r="27" spans="4:13" ht="34.5" thickBot="1" x14ac:dyDescent="0.3">
      <c r="D27">
        <v>24</v>
      </c>
      <c r="E27" t="s">
        <v>39</v>
      </c>
      <c r="F27" s="25">
        <v>100</v>
      </c>
      <c r="G27" s="24">
        <v>58.26</v>
      </c>
      <c r="H27" s="24">
        <f t="shared" si="0"/>
        <v>5826</v>
      </c>
      <c r="M27" s="31" t="s">
        <v>33</v>
      </c>
    </row>
    <row r="28" spans="4:13" ht="57" thickBot="1" x14ac:dyDescent="0.3">
      <c r="D28">
        <v>25</v>
      </c>
      <c r="E28" t="s">
        <v>41</v>
      </c>
      <c r="F28" s="25">
        <v>200</v>
      </c>
      <c r="G28" s="24">
        <v>38.020000000000003</v>
      </c>
      <c r="H28" s="24">
        <f t="shared" si="0"/>
        <v>7604.0000000000009</v>
      </c>
      <c r="M28" s="31" t="s">
        <v>34</v>
      </c>
    </row>
    <row r="29" spans="4:13" ht="45" x14ac:dyDescent="0.25">
      <c r="D29">
        <v>26</v>
      </c>
      <c r="E29" t="s">
        <v>42</v>
      </c>
      <c r="F29" s="25">
        <v>100</v>
      </c>
      <c r="G29" s="24">
        <v>15.26</v>
      </c>
      <c r="H29" s="24">
        <f t="shared" si="0"/>
        <v>1526</v>
      </c>
      <c r="M29" s="32" t="s">
        <v>71</v>
      </c>
    </row>
    <row r="30" spans="4:13" ht="23.25" thickBot="1" x14ac:dyDescent="0.3">
      <c r="D30">
        <v>27</v>
      </c>
      <c r="E30" t="s">
        <v>43</v>
      </c>
      <c r="F30" s="25">
        <v>100</v>
      </c>
      <c r="G30" s="24">
        <v>66.989999999999995</v>
      </c>
      <c r="H30" s="24">
        <f t="shared" si="0"/>
        <v>6698.9999999999991</v>
      </c>
      <c r="M30" s="31" t="s">
        <v>72</v>
      </c>
    </row>
    <row r="31" spans="4:13" ht="23.25" thickBot="1" x14ac:dyDescent="0.3">
      <c r="D31">
        <v>28</v>
      </c>
      <c r="E31" t="s">
        <v>52</v>
      </c>
      <c r="F31" s="25">
        <v>100</v>
      </c>
      <c r="G31" s="24">
        <v>80</v>
      </c>
      <c r="H31" s="24">
        <f t="shared" si="0"/>
        <v>8000</v>
      </c>
      <c r="M31" s="31" t="s">
        <v>36</v>
      </c>
    </row>
    <row r="32" spans="4:13" ht="23.25" thickBot="1" x14ac:dyDescent="0.3">
      <c r="D32">
        <v>29</v>
      </c>
      <c r="E32" t="s">
        <v>53</v>
      </c>
      <c r="F32" s="25">
        <v>40</v>
      </c>
      <c r="G32" s="24">
        <v>877.23</v>
      </c>
      <c r="H32" s="24">
        <f t="shared" si="0"/>
        <v>35089.199999999997</v>
      </c>
      <c r="M32" s="31" t="s">
        <v>37</v>
      </c>
    </row>
    <row r="33" spans="4:13" ht="23.25" thickBot="1" x14ac:dyDescent="0.3">
      <c r="D33">
        <v>30</v>
      </c>
      <c r="E33" t="s">
        <v>44</v>
      </c>
      <c r="F33" s="25">
        <v>120</v>
      </c>
      <c r="G33" s="24">
        <v>481.03</v>
      </c>
      <c r="H33" s="24">
        <f t="shared" si="0"/>
        <v>57723.6</v>
      </c>
      <c r="M33" s="31" t="s">
        <v>37</v>
      </c>
    </row>
    <row r="34" spans="4:13" ht="23.25" thickBot="1" x14ac:dyDescent="0.3">
      <c r="D34">
        <v>31</v>
      </c>
      <c r="E34" t="s">
        <v>54</v>
      </c>
      <c r="F34" s="25">
        <v>3</v>
      </c>
      <c r="G34" s="24">
        <v>4100</v>
      </c>
      <c r="H34" s="24">
        <f t="shared" si="0"/>
        <v>12300</v>
      </c>
      <c r="M34" s="31" t="s">
        <v>38</v>
      </c>
    </row>
    <row r="35" spans="4:13" ht="23.25" thickBot="1" x14ac:dyDescent="0.3">
      <c r="D35">
        <v>32</v>
      </c>
      <c r="E35" t="s">
        <v>55</v>
      </c>
      <c r="F35" s="25">
        <v>40</v>
      </c>
      <c r="G35" s="24">
        <v>280</v>
      </c>
      <c r="H35" s="24">
        <f t="shared" si="0"/>
        <v>11200</v>
      </c>
      <c r="M35" s="31" t="s">
        <v>39</v>
      </c>
    </row>
    <row r="36" spans="4:13" ht="23.25" thickBot="1" x14ac:dyDescent="0.3">
      <c r="D36">
        <v>33</v>
      </c>
      <c r="E36" t="s">
        <v>56</v>
      </c>
      <c r="F36" s="25">
        <v>100</v>
      </c>
      <c r="G36" s="24">
        <v>120</v>
      </c>
      <c r="H36" s="24">
        <f t="shared" si="0"/>
        <v>12000</v>
      </c>
      <c r="M36" s="31" t="s">
        <v>40</v>
      </c>
    </row>
    <row r="37" spans="4:13" ht="23.25" thickBot="1" x14ac:dyDescent="0.3">
      <c r="D37">
        <v>34</v>
      </c>
      <c r="E37" t="s">
        <v>57</v>
      </c>
      <c r="F37" s="25">
        <v>100</v>
      </c>
      <c r="G37" s="24">
        <v>48</v>
      </c>
      <c r="H37" s="24">
        <f t="shared" si="0"/>
        <v>4800</v>
      </c>
      <c r="M37" s="31" t="s">
        <v>39</v>
      </c>
    </row>
    <row r="38" spans="4:13" ht="23.25" thickBot="1" x14ac:dyDescent="0.3">
      <c r="H38" s="24">
        <f>SUM(H4:H37)</f>
        <v>288845.28000000003</v>
      </c>
      <c r="M38" s="31" t="s">
        <v>41</v>
      </c>
    </row>
    <row r="39" spans="4:13" ht="34.5" thickBot="1" x14ac:dyDescent="0.3">
      <c r="M39" s="31" t="s">
        <v>42</v>
      </c>
    </row>
    <row r="40" spans="4:13" ht="34.5" thickBot="1" x14ac:dyDescent="0.3">
      <c r="M40" s="31" t="s">
        <v>43</v>
      </c>
    </row>
    <row r="41" spans="4:13" ht="45.75" thickBot="1" x14ac:dyDescent="0.3">
      <c r="M41" s="31" t="s">
        <v>52</v>
      </c>
    </row>
    <row r="42" spans="4:13" ht="68.25" thickBot="1" x14ac:dyDescent="0.3">
      <c r="M42" s="31" t="s">
        <v>53</v>
      </c>
    </row>
    <row r="43" spans="4:13" ht="79.5" thickBot="1" x14ac:dyDescent="0.3">
      <c r="M43" s="31" t="s">
        <v>44</v>
      </c>
    </row>
    <row r="44" spans="4:13" ht="34.5" thickBot="1" x14ac:dyDescent="0.3">
      <c r="M44" s="31" t="s">
        <v>73</v>
      </c>
    </row>
    <row r="45" spans="4:13" ht="45" x14ac:dyDescent="0.25">
      <c r="M45" s="32" t="s">
        <v>74</v>
      </c>
    </row>
    <row r="46" spans="4:13" ht="34.5" thickBot="1" x14ac:dyDescent="0.3">
      <c r="M46" s="31" t="s">
        <v>75</v>
      </c>
    </row>
    <row r="47" spans="4:13" ht="22.5" x14ac:dyDescent="0.25">
      <c r="M47" s="32" t="s">
        <v>76</v>
      </c>
    </row>
    <row r="48" spans="4:13" ht="34.5" thickBot="1" x14ac:dyDescent="0.3">
      <c r="M48" s="31" t="s">
        <v>77</v>
      </c>
    </row>
    <row r="49" spans="13:13" ht="57" thickBot="1" x14ac:dyDescent="0.3">
      <c r="M49" s="31" t="s">
        <v>78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O37"/>
  <sheetViews>
    <sheetView workbookViewId="0">
      <selection activeCell="K4" sqref="K4:K37"/>
    </sheetView>
  </sheetViews>
  <sheetFormatPr defaultRowHeight="15" x14ac:dyDescent="0.25"/>
  <sheetData>
    <row r="4" spans="5:12" x14ac:dyDescent="0.25">
      <c r="E4">
        <v>71.2</v>
      </c>
      <c r="F4">
        <v>7120</v>
      </c>
      <c r="H4">
        <v>77.61</v>
      </c>
      <c r="I4">
        <v>7761</v>
      </c>
      <c r="K4">
        <v>61.23</v>
      </c>
      <c r="L4">
        <v>6123</v>
      </c>
    </row>
    <row r="5" spans="5:12" x14ac:dyDescent="0.25">
      <c r="E5">
        <v>11.5</v>
      </c>
      <c r="F5">
        <v>345</v>
      </c>
      <c r="H5">
        <v>12.54</v>
      </c>
      <c r="I5">
        <v>376.2</v>
      </c>
      <c r="K5">
        <v>9.89</v>
      </c>
      <c r="L5">
        <v>296.7</v>
      </c>
    </row>
    <row r="6" spans="5:12" x14ac:dyDescent="0.25">
      <c r="E6">
        <v>61.26</v>
      </c>
      <c r="F6">
        <v>12252</v>
      </c>
      <c r="H6">
        <v>66.77</v>
      </c>
      <c r="I6">
        <v>13354</v>
      </c>
      <c r="K6">
        <v>52.68</v>
      </c>
      <c r="L6">
        <v>10536</v>
      </c>
    </row>
    <row r="7" spans="5:12" x14ac:dyDescent="0.25">
      <c r="E7">
        <v>80.08</v>
      </c>
      <c r="F7">
        <v>16016</v>
      </c>
      <c r="H7">
        <v>87.29</v>
      </c>
      <c r="I7">
        <v>17458</v>
      </c>
      <c r="K7">
        <v>68.87</v>
      </c>
      <c r="L7">
        <v>13774</v>
      </c>
    </row>
    <row r="8" spans="5:12" x14ac:dyDescent="0.25">
      <c r="E8">
        <v>53.26</v>
      </c>
      <c r="F8">
        <v>3195.6</v>
      </c>
      <c r="H8">
        <v>58.05</v>
      </c>
      <c r="I8">
        <v>3483</v>
      </c>
      <c r="K8">
        <v>45.8</v>
      </c>
      <c r="L8">
        <v>2748</v>
      </c>
    </row>
    <row r="9" spans="5:12" x14ac:dyDescent="0.25">
      <c r="E9">
        <v>81.56</v>
      </c>
      <c r="F9">
        <v>1631.2</v>
      </c>
      <c r="H9">
        <v>88.9</v>
      </c>
      <c r="I9">
        <v>1778</v>
      </c>
      <c r="K9">
        <v>70.14</v>
      </c>
      <c r="L9">
        <v>1402.8</v>
      </c>
    </row>
    <row r="10" spans="5:12" x14ac:dyDescent="0.25">
      <c r="E10">
        <v>33</v>
      </c>
      <c r="F10">
        <v>1320</v>
      </c>
      <c r="H10">
        <v>35.97</v>
      </c>
      <c r="I10">
        <v>1438.8</v>
      </c>
      <c r="K10">
        <v>28.38</v>
      </c>
      <c r="L10">
        <v>1135.2</v>
      </c>
    </row>
    <row r="11" spans="5:12" x14ac:dyDescent="0.25">
      <c r="E11">
        <v>46.26</v>
      </c>
      <c r="F11">
        <v>4626</v>
      </c>
      <c r="H11">
        <v>50.42</v>
      </c>
      <c r="I11">
        <v>5042</v>
      </c>
      <c r="K11">
        <v>39.78</v>
      </c>
      <c r="L11">
        <v>3978</v>
      </c>
    </row>
    <row r="12" spans="5:12" x14ac:dyDescent="0.25">
      <c r="E12">
        <v>67.59</v>
      </c>
      <c r="F12">
        <v>2703.6</v>
      </c>
      <c r="H12">
        <v>73.67</v>
      </c>
      <c r="I12">
        <v>2946.8</v>
      </c>
      <c r="K12">
        <v>58.13</v>
      </c>
      <c r="L12">
        <v>2325.1999999999998</v>
      </c>
    </row>
    <row r="13" spans="5:12" x14ac:dyDescent="0.25">
      <c r="E13">
        <v>508.62</v>
      </c>
      <c r="F13">
        <v>10172.4</v>
      </c>
      <c r="H13">
        <v>554.4</v>
      </c>
      <c r="I13">
        <v>11088</v>
      </c>
      <c r="K13">
        <v>600.41</v>
      </c>
      <c r="L13">
        <v>12008.2</v>
      </c>
    </row>
    <row r="14" spans="5:12" x14ac:dyDescent="0.25">
      <c r="E14">
        <v>88.29</v>
      </c>
      <c r="F14">
        <v>4414.5</v>
      </c>
      <c r="H14">
        <v>96.24</v>
      </c>
      <c r="I14">
        <v>4812</v>
      </c>
      <c r="K14">
        <v>80.930000000000007</v>
      </c>
      <c r="L14">
        <v>4046.5</v>
      </c>
    </row>
    <row r="15" spans="5:12" x14ac:dyDescent="0.25">
      <c r="E15">
        <v>75.22</v>
      </c>
      <c r="F15">
        <v>15044</v>
      </c>
      <c r="H15">
        <v>81.99</v>
      </c>
      <c r="I15">
        <v>16398</v>
      </c>
      <c r="K15">
        <v>84.69</v>
      </c>
      <c r="L15">
        <v>16938</v>
      </c>
    </row>
    <row r="16" spans="5:12" x14ac:dyDescent="0.25">
      <c r="E16">
        <v>95.55</v>
      </c>
      <c r="F16">
        <v>955.5</v>
      </c>
      <c r="H16">
        <v>104.15</v>
      </c>
      <c r="I16">
        <v>1041.5</v>
      </c>
      <c r="K16">
        <v>82.17</v>
      </c>
      <c r="L16">
        <v>821.7</v>
      </c>
    </row>
    <row r="17" spans="5:12" x14ac:dyDescent="0.25">
      <c r="E17">
        <v>19.82</v>
      </c>
      <c r="F17">
        <v>991</v>
      </c>
      <c r="H17">
        <v>21.6</v>
      </c>
      <c r="I17">
        <v>1080</v>
      </c>
      <c r="K17">
        <v>17.05</v>
      </c>
      <c r="L17">
        <v>852.5</v>
      </c>
    </row>
    <row r="18" spans="5:12" x14ac:dyDescent="0.25">
      <c r="E18">
        <v>974.23</v>
      </c>
      <c r="F18">
        <v>5845.38</v>
      </c>
      <c r="H18">
        <v>1061.9100000000001</v>
      </c>
      <c r="I18">
        <v>6371.46</v>
      </c>
      <c r="K18">
        <v>837.84</v>
      </c>
      <c r="L18">
        <v>5027.04</v>
      </c>
    </row>
    <row r="19" spans="5:12" x14ac:dyDescent="0.25">
      <c r="E19">
        <v>241.23</v>
      </c>
      <c r="F19">
        <v>7236.9</v>
      </c>
      <c r="H19">
        <v>262.94</v>
      </c>
      <c r="I19">
        <v>7888.2</v>
      </c>
      <c r="K19">
        <v>207.46</v>
      </c>
      <c r="L19">
        <v>6223.8</v>
      </c>
    </row>
    <row r="20" spans="5:12" x14ac:dyDescent="0.25">
      <c r="E20">
        <v>61.56</v>
      </c>
      <c r="F20">
        <v>4309.2</v>
      </c>
      <c r="H20">
        <v>67.099999999999994</v>
      </c>
      <c r="I20">
        <v>4697</v>
      </c>
      <c r="K20">
        <v>52.94</v>
      </c>
      <c r="L20">
        <v>3705.8</v>
      </c>
    </row>
    <row r="21" spans="5:12" x14ac:dyDescent="0.25">
      <c r="E21">
        <v>23.03</v>
      </c>
      <c r="F21">
        <v>921.2</v>
      </c>
      <c r="H21">
        <v>25.1</v>
      </c>
      <c r="I21">
        <v>1004</v>
      </c>
      <c r="K21">
        <v>19.809999999999999</v>
      </c>
      <c r="L21">
        <v>792.4</v>
      </c>
    </row>
    <row r="22" spans="5:12" x14ac:dyDescent="0.25">
      <c r="E22">
        <v>34.549999999999997</v>
      </c>
      <c r="F22">
        <v>6910</v>
      </c>
      <c r="H22">
        <v>37.659999999999997</v>
      </c>
      <c r="I22">
        <v>7532</v>
      </c>
      <c r="K22">
        <v>29.71</v>
      </c>
      <c r="L22">
        <v>5942</v>
      </c>
    </row>
    <row r="23" spans="5:12" x14ac:dyDescent="0.25">
      <c r="E23">
        <v>93.6</v>
      </c>
      <c r="F23">
        <v>4680</v>
      </c>
      <c r="H23">
        <v>102.02</v>
      </c>
      <c r="I23">
        <v>5101</v>
      </c>
      <c r="K23">
        <v>80.5</v>
      </c>
      <c r="L23">
        <v>4025</v>
      </c>
    </row>
    <row r="24" spans="5:12" x14ac:dyDescent="0.25">
      <c r="E24">
        <v>19.05</v>
      </c>
      <c r="F24">
        <v>1143</v>
      </c>
      <c r="H24">
        <v>20.76</v>
      </c>
      <c r="I24">
        <v>1245.5999999999999</v>
      </c>
      <c r="K24">
        <v>16.38</v>
      </c>
      <c r="L24">
        <v>982.8</v>
      </c>
    </row>
    <row r="25" spans="5:12" x14ac:dyDescent="0.25">
      <c r="E25">
        <v>22.9</v>
      </c>
      <c r="F25">
        <v>2290</v>
      </c>
      <c r="H25">
        <v>24.96</v>
      </c>
      <c r="I25">
        <v>2496</v>
      </c>
      <c r="K25">
        <v>19.690000000000001</v>
      </c>
      <c r="L25">
        <v>1969</v>
      </c>
    </row>
    <row r="26" spans="5:12" x14ac:dyDescent="0.25">
      <c r="E26">
        <v>39.85</v>
      </c>
      <c r="F26">
        <v>11955</v>
      </c>
      <c r="H26">
        <v>43.44</v>
      </c>
      <c r="I26">
        <v>13032</v>
      </c>
      <c r="K26">
        <v>34.270000000000003</v>
      </c>
      <c r="L26">
        <v>10281</v>
      </c>
    </row>
    <row r="27" spans="5:12" x14ac:dyDescent="0.25">
      <c r="E27">
        <v>58.26</v>
      </c>
      <c r="F27">
        <v>5826</v>
      </c>
      <c r="H27">
        <v>63.5</v>
      </c>
      <c r="I27">
        <v>6350</v>
      </c>
      <c r="K27">
        <v>50.1</v>
      </c>
      <c r="L27">
        <v>5010</v>
      </c>
    </row>
    <row r="28" spans="5:12" x14ac:dyDescent="0.25">
      <c r="E28">
        <v>38.020000000000003</v>
      </c>
      <c r="F28">
        <v>7604</v>
      </c>
      <c r="H28">
        <v>41.44</v>
      </c>
      <c r="I28">
        <v>8288</v>
      </c>
      <c r="K28">
        <v>32.700000000000003</v>
      </c>
      <c r="L28">
        <v>6540</v>
      </c>
    </row>
    <row r="29" spans="5:12" x14ac:dyDescent="0.25">
      <c r="E29">
        <v>15.26</v>
      </c>
      <c r="F29">
        <v>1526</v>
      </c>
      <c r="H29">
        <v>16.63</v>
      </c>
      <c r="I29">
        <v>1663</v>
      </c>
      <c r="K29">
        <v>20.12</v>
      </c>
      <c r="L29">
        <v>2012</v>
      </c>
    </row>
    <row r="30" spans="5:12" x14ac:dyDescent="0.25">
      <c r="E30">
        <v>66.989999999999995</v>
      </c>
      <c r="F30">
        <v>6699</v>
      </c>
      <c r="H30">
        <v>73.02</v>
      </c>
      <c r="I30">
        <v>7302</v>
      </c>
      <c r="K30">
        <v>57.61</v>
      </c>
      <c r="L30">
        <v>5761</v>
      </c>
    </row>
    <row r="31" spans="5:12" x14ac:dyDescent="0.25">
      <c r="E31">
        <v>80</v>
      </c>
      <c r="F31">
        <v>8000</v>
      </c>
      <c r="H31">
        <v>87.2</v>
      </c>
      <c r="I31">
        <v>8720</v>
      </c>
      <c r="K31">
        <v>68.8</v>
      </c>
      <c r="L31">
        <v>6880</v>
      </c>
    </row>
    <row r="32" spans="5:12" x14ac:dyDescent="0.25">
      <c r="E32">
        <v>877.23</v>
      </c>
      <c r="F32">
        <v>35089.199999999997</v>
      </c>
      <c r="H32">
        <v>956.18</v>
      </c>
      <c r="I32">
        <v>38247.199999999997</v>
      </c>
      <c r="K32">
        <v>754.42</v>
      </c>
      <c r="L32">
        <v>30176.799999999999</v>
      </c>
    </row>
    <row r="33" spans="5:15" x14ac:dyDescent="0.25">
      <c r="E33">
        <v>481.03</v>
      </c>
      <c r="F33">
        <v>57723.6</v>
      </c>
      <c r="H33">
        <v>524.32000000000005</v>
      </c>
      <c r="I33">
        <v>62918.400000000001</v>
      </c>
      <c r="K33">
        <v>413.69</v>
      </c>
      <c r="L33">
        <v>49642.8</v>
      </c>
    </row>
    <row r="34" spans="5:15" x14ac:dyDescent="0.25">
      <c r="E34">
        <v>4100</v>
      </c>
      <c r="F34">
        <v>12300</v>
      </c>
      <c r="H34">
        <v>4469</v>
      </c>
      <c r="I34">
        <v>13407</v>
      </c>
      <c r="K34">
        <v>3526</v>
      </c>
      <c r="L34">
        <v>10578</v>
      </c>
    </row>
    <row r="35" spans="5:15" x14ac:dyDescent="0.25">
      <c r="E35">
        <v>280</v>
      </c>
      <c r="F35">
        <v>11200</v>
      </c>
      <c r="H35">
        <v>305.2</v>
      </c>
      <c r="I35">
        <v>12208</v>
      </c>
      <c r="K35">
        <v>240.8</v>
      </c>
      <c r="L35">
        <v>9632</v>
      </c>
    </row>
    <row r="36" spans="5:15" x14ac:dyDescent="0.25">
      <c r="E36">
        <v>120</v>
      </c>
      <c r="F36">
        <v>12000</v>
      </c>
      <c r="H36">
        <v>130.80000000000001</v>
      </c>
      <c r="I36">
        <v>13080</v>
      </c>
      <c r="K36">
        <v>103.2</v>
      </c>
      <c r="L36">
        <v>10320</v>
      </c>
    </row>
    <row r="37" spans="5:15" x14ac:dyDescent="0.25">
      <c r="E37">
        <v>48</v>
      </c>
      <c r="F37">
        <v>4800</v>
      </c>
      <c r="H37">
        <v>52.32</v>
      </c>
      <c r="I37">
        <v>5232</v>
      </c>
      <c r="K37">
        <v>44.28</v>
      </c>
      <c r="L37">
        <v>4428</v>
      </c>
      <c r="O37" t="s">
        <v>59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N49"/>
  <sheetViews>
    <sheetView topLeftCell="A31" workbookViewId="0">
      <selection activeCell="N3" sqref="N3:N49"/>
    </sheetView>
  </sheetViews>
  <sheetFormatPr defaultRowHeight="15" x14ac:dyDescent="0.25"/>
  <sheetData>
    <row r="2" spans="3:14" ht="15.75" thickBot="1" x14ac:dyDescent="0.3"/>
    <row r="3" spans="3:14" ht="33.75" x14ac:dyDescent="0.25">
      <c r="C3">
        <v>1</v>
      </c>
      <c r="D3" t="s">
        <v>25</v>
      </c>
      <c r="N3" s="34" t="s">
        <v>79</v>
      </c>
    </row>
    <row r="4" spans="3:14" ht="45" x14ac:dyDescent="0.25">
      <c r="C4">
        <v>2</v>
      </c>
      <c r="D4" t="s">
        <v>26</v>
      </c>
      <c r="N4" s="33" t="s">
        <v>80</v>
      </c>
    </row>
    <row r="5" spans="3:14" ht="68.25" thickBot="1" x14ac:dyDescent="0.3">
      <c r="C5">
        <v>3</v>
      </c>
      <c r="D5" t="s">
        <v>124</v>
      </c>
      <c r="N5" s="35" t="s">
        <v>81</v>
      </c>
    </row>
    <row r="6" spans="3:14" ht="33.75" x14ac:dyDescent="0.25">
      <c r="C6">
        <v>4</v>
      </c>
      <c r="D6" t="s">
        <v>125</v>
      </c>
      <c r="N6" s="33" t="s">
        <v>82</v>
      </c>
    </row>
    <row r="7" spans="3:14" ht="33.75" x14ac:dyDescent="0.25">
      <c r="C7">
        <v>5</v>
      </c>
      <c r="D7" t="s">
        <v>27</v>
      </c>
      <c r="N7" s="33" t="s">
        <v>83</v>
      </c>
    </row>
    <row r="8" spans="3:14" ht="33.75" x14ac:dyDescent="0.25">
      <c r="C8">
        <v>6</v>
      </c>
      <c r="D8" t="s">
        <v>62</v>
      </c>
      <c r="N8" s="33" t="s">
        <v>84</v>
      </c>
    </row>
    <row r="9" spans="3:14" ht="45" x14ac:dyDescent="0.25">
      <c r="C9">
        <v>7</v>
      </c>
      <c r="D9" t="s">
        <v>29</v>
      </c>
      <c r="N9" s="33" t="s">
        <v>85</v>
      </c>
    </row>
    <row r="10" spans="3:14" ht="45.75" thickBot="1" x14ac:dyDescent="0.3">
      <c r="C10">
        <v>8</v>
      </c>
      <c r="D10" t="s">
        <v>63</v>
      </c>
      <c r="N10" s="35" t="s">
        <v>86</v>
      </c>
    </row>
    <row r="11" spans="3:14" ht="101.25" x14ac:dyDescent="0.25">
      <c r="C11">
        <v>9</v>
      </c>
      <c r="D11" t="s">
        <v>126</v>
      </c>
      <c r="N11" s="33" t="s">
        <v>87</v>
      </c>
    </row>
    <row r="12" spans="3:14" ht="101.25" x14ac:dyDescent="0.25">
      <c r="C12">
        <v>10</v>
      </c>
      <c r="D12" t="s">
        <v>127</v>
      </c>
      <c r="N12" s="33" t="s">
        <v>88</v>
      </c>
    </row>
    <row r="13" spans="3:14" ht="101.25" x14ac:dyDescent="0.25">
      <c r="C13">
        <v>11</v>
      </c>
      <c r="D13" t="s">
        <v>128</v>
      </c>
      <c r="N13" s="33" t="s">
        <v>89</v>
      </c>
    </row>
    <row r="14" spans="3:14" ht="78.75" x14ac:dyDescent="0.25">
      <c r="C14">
        <v>12</v>
      </c>
      <c r="D14" t="s">
        <v>129</v>
      </c>
      <c r="N14" s="33" t="s">
        <v>90</v>
      </c>
    </row>
    <row r="15" spans="3:14" ht="33.75" x14ac:dyDescent="0.25">
      <c r="C15">
        <v>13</v>
      </c>
      <c r="D15" t="s">
        <v>24</v>
      </c>
      <c r="N15" s="33" t="s">
        <v>91</v>
      </c>
    </row>
    <row r="16" spans="3:14" ht="56.25" x14ac:dyDescent="0.25">
      <c r="C16">
        <v>14</v>
      </c>
      <c r="D16" t="s">
        <v>69</v>
      </c>
      <c r="N16" s="33" t="s">
        <v>92</v>
      </c>
    </row>
    <row r="17" spans="3:14" ht="57" thickBot="1" x14ac:dyDescent="0.3">
      <c r="C17">
        <v>15</v>
      </c>
      <c r="D17" t="s">
        <v>130</v>
      </c>
      <c r="N17" s="35" t="s">
        <v>93</v>
      </c>
    </row>
    <row r="18" spans="3:14" ht="112.5" x14ac:dyDescent="0.25">
      <c r="C18">
        <v>16</v>
      </c>
      <c r="D18" t="s">
        <v>34</v>
      </c>
      <c r="N18" s="33" t="s">
        <v>94</v>
      </c>
    </row>
    <row r="19" spans="3:14" ht="56.25" x14ac:dyDescent="0.25">
      <c r="C19">
        <v>17</v>
      </c>
      <c r="D19" t="s">
        <v>131</v>
      </c>
      <c r="N19" s="33" t="s">
        <v>95</v>
      </c>
    </row>
    <row r="20" spans="3:14" ht="45" x14ac:dyDescent="0.25">
      <c r="C20">
        <v>18</v>
      </c>
      <c r="D20" t="s">
        <v>36</v>
      </c>
      <c r="N20" s="33" t="s">
        <v>96</v>
      </c>
    </row>
    <row r="21" spans="3:14" ht="45.75" thickBot="1" x14ac:dyDescent="0.3">
      <c r="C21">
        <v>19</v>
      </c>
      <c r="D21" t="s">
        <v>37</v>
      </c>
      <c r="N21" s="35" t="s">
        <v>97</v>
      </c>
    </row>
    <row r="22" spans="3:14" ht="22.5" x14ac:dyDescent="0.25">
      <c r="C22">
        <v>20</v>
      </c>
      <c r="D22" t="s">
        <v>37</v>
      </c>
      <c r="N22" s="33" t="s">
        <v>98</v>
      </c>
    </row>
    <row r="23" spans="3:14" ht="33.75" x14ac:dyDescent="0.25">
      <c r="C23">
        <v>21</v>
      </c>
      <c r="D23" t="s">
        <v>38</v>
      </c>
      <c r="N23" s="33" t="s">
        <v>99</v>
      </c>
    </row>
    <row r="24" spans="3:14" ht="67.5" x14ac:dyDescent="0.25">
      <c r="C24">
        <v>22</v>
      </c>
      <c r="D24" t="s">
        <v>39</v>
      </c>
      <c r="N24" s="33" t="s">
        <v>100</v>
      </c>
    </row>
    <row r="25" spans="3:14" ht="33.75" x14ac:dyDescent="0.25">
      <c r="C25">
        <v>23</v>
      </c>
      <c r="D25" t="s">
        <v>40</v>
      </c>
      <c r="N25" s="33" t="s">
        <v>101</v>
      </c>
    </row>
    <row r="26" spans="3:14" ht="34.5" thickBot="1" x14ac:dyDescent="0.3">
      <c r="C26">
        <v>24</v>
      </c>
      <c r="D26" t="s">
        <v>39</v>
      </c>
      <c r="N26" s="35" t="s">
        <v>84</v>
      </c>
    </row>
    <row r="27" spans="3:14" ht="67.5" x14ac:dyDescent="0.25">
      <c r="C27">
        <v>25</v>
      </c>
      <c r="D27" t="s">
        <v>41</v>
      </c>
      <c r="N27" s="33" t="s">
        <v>102</v>
      </c>
    </row>
    <row r="28" spans="3:14" ht="33.75" x14ac:dyDescent="0.25">
      <c r="C28">
        <v>26</v>
      </c>
      <c r="D28" t="s">
        <v>42</v>
      </c>
      <c r="N28" s="33" t="s">
        <v>103</v>
      </c>
    </row>
    <row r="29" spans="3:14" ht="33.75" x14ac:dyDescent="0.25">
      <c r="C29">
        <v>27</v>
      </c>
      <c r="D29" t="s">
        <v>43</v>
      </c>
      <c r="N29" s="33" t="s">
        <v>104</v>
      </c>
    </row>
    <row r="30" spans="3:14" ht="192" thickBot="1" x14ac:dyDescent="0.3">
      <c r="C30">
        <v>28</v>
      </c>
      <c r="D30" t="s">
        <v>52</v>
      </c>
      <c r="N30" s="35" t="s">
        <v>105</v>
      </c>
    </row>
    <row r="31" spans="3:14" ht="101.25" x14ac:dyDescent="0.25">
      <c r="C31">
        <v>29</v>
      </c>
      <c r="D31" t="s">
        <v>53</v>
      </c>
      <c r="N31" s="33" t="s">
        <v>106</v>
      </c>
    </row>
    <row r="32" spans="3:14" ht="33.75" x14ac:dyDescent="0.25">
      <c r="C32">
        <v>30</v>
      </c>
      <c r="D32" t="s">
        <v>44</v>
      </c>
      <c r="N32" s="33" t="s">
        <v>107</v>
      </c>
    </row>
    <row r="33" spans="3:14" ht="33.75" x14ac:dyDescent="0.25">
      <c r="C33">
        <v>31</v>
      </c>
      <c r="D33" t="s">
        <v>73</v>
      </c>
      <c r="N33" s="33" t="s">
        <v>108</v>
      </c>
    </row>
    <row r="34" spans="3:14" ht="68.25" thickBot="1" x14ac:dyDescent="0.3">
      <c r="C34">
        <v>32</v>
      </c>
      <c r="D34" t="s">
        <v>132</v>
      </c>
      <c r="N34" s="35" t="s">
        <v>109</v>
      </c>
    </row>
    <row r="35" spans="3:14" ht="45" x14ac:dyDescent="0.25">
      <c r="C35">
        <v>33</v>
      </c>
      <c r="D35" t="s">
        <v>133</v>
      </c>
      <c r="N35" s="33" t="s">
        <v>110</v>
      </c>
    </row>
    <row r="36" spans="3:14" ht="33.75" x14ac:dyDescent="0.25">
      <c r="C36">
        <v>34</v>
      </c>
      <c r="D36" t="s">
        <v>78</v>
      </c>
      <c r="N36" s="33" t="s">
        <v>111</v>
      </c>
    </row>
    <row r="37" spans="3:14" ht="90.75" thickBot="1" x14ac:dyDescent="0.3">
      <c r="N37" s="35" t="s">
        <v>112</v>
      </c>
    </row>
    <row r="38" spans="3:14" ht="33.75" x14ac:dyDescent="0.25">
      <c r="N38" s="33" t="s">
        <v>103</v>
      </c>
    </row>
    <row r="39" spans="3:14" ht="33.75" x14ac:dyDescent="0.25">
      <c r="N39" s="33" t="s">
        <v>113</v>
      </c>
    </row>
    <row r="40" spans="3:14" ht="135" x14ac:dyDescent="0.25">
      <c r="N40" s="33" t="s">
        <v>114</v>
      </c>
    </row>
    <row r="41" spans="3:14" ht="112.5" x14ac:dyDescent="0.25">
      <c r="N41" s="33" t="s">
        <v>115</v>
      </c>
    </row>
    <row r="42" spans="3:14" ht="23.25" thickBot="1" x14ac:dyDescent="0.3">
      <c r="N42" s="35" t="s">
        <v>116</v>
      </c>
    </row>
    <row r="43" spans="3:14" ht="56.25" x14ac:dyDescent="0.25">
      <c r="N43" s="33" t="s">
        <v>117</v>
      </c>
    </row>
    <row r="44" spans="3:14" ht="33.75" x14ac:dyDescent="0.25">
      <c r="N44" s="33" t="s">
        <v>118</v>
      </c>
    </row>
    <row r="45" spans="3:14" ht="33.75" x14ac:dyDescent="0.25">
      <c r="N45" s="33" t="s">
        <v>119</v>
      </c>
    </row>
    <row r="46" spans="3:14" ht="56.25" x14ac:dyDescent="0.25">
      <c r="N46" s="33" t="s">
        <v>120</v>
      </c>
    </row>
    <row r="47" spans="3:14" ht="90" x14ac:dyDescent="0.25">
      <c r="N47" s="33" t="s">
        <v>121</v>
      </c>
    </row>
    <row r="48" spans="3:14" ht="180" x14ac:dyDescent="0.25">
      <c r="N48" s="33" t="s">
        <v>122</v>
      </c>
    </row>
    <row r="49" spans="14:14" ht="327" thickBot="1" x14ac:dyDescent="0.3">
      <c r="N49" s="35" t="s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2026-06-17T08:08:47Z</dcterms:modified>
</cp:coreProperties>
</file>