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9\Desktop\Закупки\Едпоставщик\Электронный магазин\2026\ПК\"/>
    </mc:Choice>
  </mc:AlternateContent>
  <bookViews>
    <workbookView xWindow="0" yWindow="0" windowWidth="23250" windowHeight="9030"/>
  </bookViews>
  <sheets>
    <sheet name="Лист1" sheetId="11" r:id="rId1"/>
  </sheets>
  <definedNames>
    <definedName name="_xlnm.Print_Area" localSheetId="0">Лист1!$A$1:$N$10</definedName>
  </definedNames>
  <calcPr calcId="162913" fullPrecision="0"/>
</workbook>
</file>

<file path=xl/calcChain.xml><?xml version="1.0" encoding="utf-8"?>
<calcChain xmlns="http://schemas.openxmlformats.org/spreadsheetml/2006/main">
  <c r="O14" i="11" l="1"/>
  <c r="J9" i="11" l="1"/>
  <c r="J8" i="11"/>
  <c r="J7" i="11"/>
  <c r="J6" i="11"/>
  <c r="J5" i="11"/>
  <c r="N6" i="11" l="1"/>
  <c r="K6" i="11"/>
  <c r="N7" i="11"/>
  <c r="K7" i="11"/>
  <c r="N8" i="11"/>
  <c r="K8" i="11"/>
  <c r="L8" i="11" s="1"/>
  <c r="N9" i="11"/>
  <c r="N10" i="11" s="1"/>
  <c r="K9" i="11"/>
  <c r="L9" i="11" l="1"/>
  <c r="L7" i="11"/>
  <c r="L6" i="11"/>
  <c r="K5" i="11"/>
  <c r="N5" i="11"/>
  <c r="O15" i="11" s="1"/>
  <c r="O17" i="11" s="1"/>
  <c r="L5" i="11" l="1"/>
</calcChain>
</file>

<file path=xl/sharedStrings.xml><?xml version="1.0" encoding="utf-8"?>
<sst xmlns="http://schemas.openxmlformats.org/spreadsheetml/2006/main" count="49" uniqueCount="28">
  <si>
    <t>№ п/п</t>
  </si>
  <si>
    <t>Среднее квадратичное отклонение</t>
  </si>
  <si>
    <t>Обоснование начальной (максимальной) цены контракта</t>
  </si>
  <si>
    <t>Цена, руб.</t>
  </si>
  <si>
    <t>Количество значений, используемых в расчете</t>
  </si>
  <si>
    <t>Начальная (максимальная) цена контракта, руб.</t>
  </si>
  <si>
    <t>Коэффициент вариации</t>
  </si>
  <si>
    <t>Количество закупаемого товара</t>
  </si>
  <si>
    <t>Поставщик № 4</t>
  </si>
  <si>
    <t>Поставщик № 5</t>
  </si>
  <si>
    <t>Наименование товара</t>
  </si>
  <si>
    <t>шт.</t>
  </si>
  <si>
    <t xml:space="preserve">Поставщик № 1 </t>
  </si>
  <si>
    <t xml:space="preserve">Поставщик № 2 </t>
  </si>
  <si>
    <t>Поставщик № 3</t>
  </si>
  <si>
    <t>-</t>
  </si>
  <si>
    <t>Минимальное значение цены, руб.</t>
  </si>
  <si>
    <t>метод сопоставимых рыночных цен (анализа рынка)</t>
  </si>
  <si>
    <t>нормативный метод (100-р)</t>
  </si>
  <si>
    <t>Метод обоснования</t>
  </si>
  <si>
    <t>Ед. изм.</t>
  </si>
  <si>
    <r>
      <rPr>
        <b/>
        <sz val="12"/>
        <color indexed="8"/>
        <rFont val="Times New Roman"/>
        <family val="1"/>
        <charset val="204"/>
      </rPr>
      <t>Монитор, подключаемый к компьютеру Xiaomi Mi Desktop Monitor «или эквивалент»</t>
    </r>
    <r>
      <rPr>
        <sz val="12"/>
        <color indexed="8"/>
        <rFont val="Times New Roman"/>
        <family val="1"/>
        <charset val="204"/>
      </rPr>
      <t xml:space="preserve">
ОКПД2 26.20.17.110
КТРУ 26.20.17.110-00000007
ККН 26.20.17.110-103</t>
    </r>
  </si>
  <si>
    <r>
      <rPr>
        <b/>
        <sz val="12"/>
        <color indexed="8"/>
        <rFont val="Times New Roman"/>
        <family val="1"/>
        <charset val="204"/>
      </rPr>
      <t>Многофункциональное устройство (МФУ) HP LaserJet MFP M438n «или эквивалент»</t>
    </r>
    <r>
      <rPr>
        <sz val="12"/>
        <color indexed="8"/>
        <rFont val="Times New Roman"/>
        <family val="1"/>
        <charset val="204"/>
      </rPr>
      <t xml:space="preserve">
ОКПД2 26.20.18.110
КТРУ 26.20.18.000-00000069
ККН 26.20.18.120-007</t>
    </r>
  </si>
  <si>
    <r>
      <rPr>
        <b/>
        <sz val="12"/>
        <color indexed="8"/>
        <rFont val="Times New Roman"/>
        <family val="1"/>
        <charset val="204"/>
      </rPr>
      <t>Принтер HP LaserJet Pro 4003n «или эквивалент»</t>
    </r>
    <r>
      <rPr>
        <sz val="12"/>
        <color indexed="8"/>
        <rFont val="Times New Roman"/>
        <family val="1"/>
        <charset val="204"/>
      </rPr>
      <t xml:space="preserve">
ОКПД2 26.20.16.120
КТРУ 26.20.16.120-00000101
ККН 26.20.16.122-010</t>
    </r>
  </si>
  <si>
    <r>
      <rPr>
        <b/>
        <sz val="12"/>
        <color indexed="8"/>
        <rFont val="Times New Roman"/>
        <family val="1"/>
        <charset val="204"/>
      </rPr>
      <t>Многофункциональное устройство (МФУ) HP LaserJet Pro 4103fdn «или эквивалент»</t>
    </r>
    <r>
      <rPr>
        <sz val="12"/>
        <color indexed="8"/>
        <rFont val="Times New Roman"/>
        <family val="1"/>
        <charset val="204"/>
      </rPr>
      <t xml:space="preserve">
ОКПД2 26.20.18.110
КТРУ 26.20.18.000-00000069
ККН 26.20.18.120-009</t>
    </r>
  </si>
  <si>
    <r>
      <rPr>
        <b/>
        <sz val="12"/>
        <color indexed="8"/>
        <rFont val="Times New Roman"/>
        <family val="1"/>
        <charset val="204"/>
      </rPr>
      <t>Ноутбук HONOR MagicBook 15 BMH-WDQ9HN «или эквивалент»</t>
    </r>
    <r>
      <rPr>
        <sz val="12"/>
        <color indexed="8"/>
        <rFont val="Times New Roman"/>
        <family val="1"/>
        <charset val="204"/>
      </rPr>
      <t xml:space="preserve">
ОКПД2 26.20.11.110
КТРУ 26.20.11.110-00000165
ККН 26.20.11.110-105</t>
    </r>
  </si>
  <si>
    <t>себестоимость по днс</t>
  </si>
  <si>
    <t>выручка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</si>
</sst>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indexed="8"/>
      <name val="Calibri"/>
      <family val="2"/>
      <charset val="204"/>
    </font>
    <font>
      <sz val="8"/>
      <name val="Calibri"/>
      <family val="2"/>
      <charset val="204"/>
    </font>
    <font>
      <sz val="12"/>
      <color indexed="8"/>
      <name val="Calibri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Calibri"/>
      <family val="2"/>
      <charset val="204"/>
    </font>
    <font>
      <sz val="10"/>
      <color indexed="8"/>
      <name val="Calibri"/>
      <family val="2"/>
      <charset val="204"/>
    </font>
    <font>
      <sz val="14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0" xfId="0" applyFont="1"/>
    <xf numFmtId="0" fontId="2" fillId="0" borderId="0" xfId="0" applyFont="1" applyFill="1" applyBorder="1"/>
    <xf numFmtId="4" fontId="2" fillId="0" borderId="0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vertical="center" wrapText="1"/>
    </xf>
    <xf numFmtId="4" fontId="2" fillId="0" borderId="0" xfId="0" applyNumberFormat="1" applyFont="1"/>
    <xf numFmtId="4" fontId="5" fillId="0" borderId="0" xfId="0" applyNumberFormat="1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7" fillId="0" borderId="0" xfId="0" applyFont="1" applyFill="1" applyBorder="1" applyAlignment="1">
      <alignment vertical="center" wrapText="1"/>
    </xf>
    <xf numFmtId="4" fontId="7" fillId="0" borderId="1" xfId="0" applyNumberFormat="1" applyFont="1" applyFill="1" applyBorder="1" applyAlignment="1">
      <alignment horizontal="center" vertical="center" wrapText="1"/>
    </xf>
    <xf numFmtId="4" fontId="3" fillId="0" borderId="0" xfId="0" applyNumberFormat="1" applyFont="1" applyAlignment="1">
      <alignment horizontal="center" vertical="center" wrapText="1"/>
    </xf>
    <xf numFmtId="0" fontId="3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10" fontId="3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Fill="1" applyBorder="1" applyAlignment="1">
      <alignment horizontal="center" vertical="center" wrapText="1"/>
    </xf>
    <xf numFmtId="4" fontId="4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4" fontId="2" fillId="0" borderId="0" xfId="0" applyNumberFormat="1" applyFont="1" applyFill="1" applyBorder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7"/>
  <sheetViews>
    <sheetView tabSelected="1" topLeftCell="B1" zoomScale="85" zoomScaleNormal="85" workbookViewId="0">
      <selection activeCell="N10" sqref="N10"/>
    </sheetView>
  </sheetViews>
  <sheetFormatPr defaultColWidth="8.85546875" defaultRowHeight="15.75" x14ac:dyDescent="0.25"/>
  <cols>
    <col min="1" max="1" width="8" style="1" customWidth="1"/>
    <col min="2" max="2" width="54.42578125" style="1" customWidth="1"/>
    <col min="3" max="3" width="7.5703125" style="1" customWidth="1"/>
    <col min="4" max="4" width="16.7109375" style="1" customWidth="1"/>
    <col min="5" max="5" width="15.140625" style="1" customWidth="1"/>
    <col min="6" max="6" width="15.140625" style="1" bestFit="1" customWidth="1"/>
    <col min="7" max="7" width="15.5703125" style="1" customWidth="1"/>
    <col min="8" max="9" width="14.85546875" style="1" customWidth="1"/>
    <col min="10" max="10" width="15.42578125" style="1" customWidth="1"/>
    <col min="11" max="11" width="17.85546875" style="1" customWidth="1"/>
    <col min="12" max="12" width="14.7109375" style="1" customWidth="1"/>
    <col min="13" max="13" width="21.85546875" style="1" customWidth="1"/>
    <col min="14" max="14" width="22" style="1" customWidth="1"/>
    <col min="15" max="15" width="16.42578125" style="2" customWidth="1"/>
    <col min="16" max="16" width="19.42578125" style="2" customWidth="1"/>
    <col min="17" max="17" width="16.7109375" style="2" customWidth="1"/>
    <col min="18" max="18" width="15.42578125" style="2" customWidth="1"/>
    <col min="19" max="16384" width="8.85546875" style="2"/>
  </cols>
  <sheetData>
    <row r="1" spans="1:18" ht="22.5" customHeight="1" x14ac:dyDescent="0.25">
      <c r="A1" s="20" t="s">
        <v>2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</row>
    <row r="2" spans="1:18" ht="18.75" x14ac:dyDescent="0.25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</row>
    <row r="3" spans="1:18" ht="37.5" x14ac:dyDescent="0.25">
      <c r="A3" s="23" t="s">
        <v>0</v>
      </c>
      <c r="B3" s="21" t="s">
        <v>10</v>
      </c>
      <c r="C3" s="21" t="s">
        <v>20</v>
      </c>
      <c r="D3" s="21" t="s">
        <v>7</v>
      </c>
      <c r="E3" s="19" t="s">
        <v>12</v>
      </c>
      <c r="F3" s="19" t="s">
        <v>13</v>
      </c>
      <c r="G3" s="19" t="s">
        <v>14</v>
      </c>
      <c r="H3" s="19" t="s">
        <v>8</v>
      </c>
      <c r="I3" s="19" t="s">
        <v>9</v>
      </c>
      <c r="J3" s="21" t="s">
        <v>16</v>
      </c>
      <c r="K3" s="21" t="s">
        <v>1</v>
      </c>
      <c r="L3" s="21" t="s">
        <v>6</v>
      </c>
      <c r="M3" s="21" t="s">
        <v>4</v>
      </c>
      <c r="N3" s="21" t="s">
        <v>5</v>
      </c>
      <c r="O3" s="21" t="s">
        <v>19</v>
      </c>
    </row>
    <row r="4" spans="1:18" ht="30.75" customHeight="1" x14ac:dyDescent="0.25">
      <c r="A4" s="23"/>
      <c r="B4" s="21"/>
      <c r="C4" s="21"/>
      <c r="D4" s="21"/>
      <c r="E4" s="19" t="s">
        <v>3</v>
      </c>
      <c r="F4" s="19" t="s">
        <v>3</v>
      </c>
      <c r="G4" s="19" t="s">
        <v>3</v>
      </c>
      <c r="H4" s="19" t="s">
        <v>3</v>
      </c>
      <c r="I4" s="19" t="s">
        <v>3</v>
      </c>
      <c r="J4" s="21"/>
      <c r="K4" s="21"/>
      <c r="L4" s="21"/>
      <c r="M4" s="21"/>
      <c r="N4" s="21"/>
      <c r="O4" s="21"/>
    </row>
    <row r="5" spans="1:18" ht="94.5" x14ac:dyDescent="0.25">
      <c r="A5" s="13">
        <v>1</v>
      </c>
      <c r="B5" s="12" t="s">
        <v>21</v>
      </c>
      <c r="C5" s="18" t="s">
        <v>11</v>
      </c>
      <c r="D5" s="13">
        <v>8</v>
      </c>
      <c r="E5" s="14">
        <v>12929.33</v>
      </c>
      <c r="F5" s="14">
        <v>12929.33</v>
      </c>
      <c r="G5" s="14">
        <v>12929.33</v>
      </c>
      <c r="H5" s="14" t="s">
        <v>15</v>
      </c>
      <c r="I5" s="14" t="s">
        <v>15</v>
      </c>
      <c r="J5" s="14">
        <f>E5</f>
        <v>12929.33</v>
      </c>
      <c r="K5" s="14">
        <f>_xlfn.STDEV.S(E5:I5)</f>
        <v>0</v>
      </c>
      <c r="L5" s="15">
        <f>K5/J5</f>
        <v>0</v>
      </c>
      <c r="M5" s="13">
        <v>3</v>
      </c>
      <c r="N5" s="14">
        <f>D5*J5</f>
        <v>103434.64</v>
      </c>
      <c r="O5" s="16" t="s">
        <v>18</v>
      </c>
      <c r="P5" s="3"/>
      <c r="Q5" s="3"/>
      <c r="R5" s="3"/>
    </row>
    <row r="6" spans="1:18" ht="94.5" x14ac:dyDescent="0.25">
      <c r="A6" s="13">
        <v>2</v>
      </c>
      <c r="B6" s="12" t="s">
        <v>22</v>
      </c>
      <c r="C6" s="18" t="s">
        <v>11</v>
      </c>
      <c r="D6" s="13">
        <v>1</v>
      </c>
      <c r="E6" s="14">
        <v>92000</v>
      </c>
      <c r="F6" s="14">
        <v>96500</v>
      </c>
      <c r="G6" s="14">
        <v>100000</v>
      </c>
      <c r="H6" s="14" t="s">
        <v>15</v>
      </c>
      <c r="I6" s="14" t="s">
        <v>15</v>
      </c>
      <c r="J6" s="14">
        <f>E6</f>
        <v>92000</v>
      </c>
      <c r="K6" s="14">
        <f t="shared" ref="K6:K9" si="0">_xlfn.STDEV.S(E6:I6)</f>
        <v>4010.4</v>
      </c>
      <c r="L6" s="15">
        <f t="shared" ref="L6:L9" si="1">K6/J6</f>
        <v>4.36E-2</v>
      </c>
      <c r="M6" s="13">
        <v>3</v>
      </c>
      <c r="N6" s="14">
        <f t="shared" ref="N6:N9" si="2">D6*J6</f>
        <v>92000</v>
      </c>
      <c r="O6" s="16" t="s">
        <v>17</v>
      </c>
      <c r="P6" s="3"/>
      <c r="Q6" s="3"/>
      <c r="R6" s="3"/>
    </row>
    <row r="7" spans="1:18" ht="102" customHeight="1" x14ac:dyDescent="0.25">
      <c r="A7" s="13">
        <v>3</v>
      </c>
      <c r="B7" s="12" t="s">
        <v>23</v>
      </c>
      <c r="C7" s="18" t="s">
        <v>11</v>
      </c>
      <c r="D7" s="13">
        <v>1</v>
      </c>
      <c r="E7" s="14">
        <v>46000</v>
      </c>
      <c r="F7" s="14">
        <v>49000</v>
      </c>
      <c r="G7" s="14">
        <v>51400</v>
      </c>
      <c r="H7" s="14" t="s">
        <v>15</v>
      </c>
      <c r="I7" s="14" t="s">
        <v>15</v>
      </c>
      <c r="J7" s="14">
        <f>E7</f>
        <v>46000</v>
      </c>
      <c r="K7" s="14">
        <f t="shared" si="0"/>
        <v>2705.55</v>
      </c>
      <c r="L7" s="15">
        <f t="shared" si="1"/>
        <v>5.8799999999999998E-2</v>
      </c>
      <c r="M7" s="13">
        <v>3</v>
      </c>
      <c r="N7" s="14">
        <f t="shared" si="2"/>
        <v>46000</v>
      </c>
      <c r="O7" s="16" t="s">
        <v>17</v>
      </c>
      <c r="P7" s="3"/>
      <c r="Q7" s="3"/>
      <c r="R7" s="3"/>
    </row>
    <row r="8" spans="1:18" ht="94.5" x14ac:dyDescent="0.25">
      <c r="A8" s="13">
        <v>4</v>
      </c>
      <c r="B8" s="12" t="s">
        <v>24</v>
      </c>
      <c r="C8" s="18" t="s">
        <v>11</v>
      </c>
      <c r="D8" s="13">
        <v>5</v>
      </c>
      <c r="E8" s="14">
        <v>50000</v>
      </c>
      <c r="F8" s="14">
        <v>53000</v>
      </c>
      <c r="G8" s="14">
        <v>55000</v>
      </c>
      <c r="H8" s="14" t="s">
        <v>15</v>
      </c>
      <c r="I8" s="14" t="s">
        <v>15</v>
      </c>
      <c r="J8" s="14">
        <f>E8</f>
        <v>50000</v>
      </c>
      <c r="K8" s="14">
        <f t="shared" si="0"/>
        <v>2516.61</v>
      </c>
      <c r="L8" s="15">
        <f t="shared" si="1"/>
        <v>5.0299999999999997E-2</v>
      </c>
      <c r="M8" s="13">
        <v>3</v>
      </c>
      <c r="N8" s="14">
        <f t="shared" si="2"/>
        <v>250000</v>
      </c>
      <c r="O8" s="16" t="s">
        <v>17</v>
      </c>
      <c r="P8" s="3"/>
      <c r="Q8" s="3"/>
      <c r="R8" s="3"/>
    </row>
    <row r="9" spans="1:18" ht="94.5" x14ac:dyDescent="0.25">
      <c r="A9" s="13">
        <v>5</v>
      </c>
      <c r="B9" s="12" t="s">
        <v>25</v>
      </c>
      <c r="C9" s="18" t="s">
        <v>11</v>
      </c>
      <c r="D9" s="13">
        <v>1</v>
      </c>
      <c r="E9" s="14">
        <v>66000</v>
      </c>
      <c r="F9" s="14">
        <v>68000</v>
      </c>
      <c r="G9" s="14">
        <v>70000</v>
      </c>
      <c r="H9" s="14" t="s">
        <v>15</v>
      </c>
      <c r="I9" s="14" t="s">
        <v>15</v>
      </c>
      <c r="J9" s="14">
        <f>E9</f>
        <v>66000</v>
      </c>
      <c r="K9" s="14">
        <f t="shared" si="0"/>
        <v>2000</v>
      </c>
      <c r="L9" s="15">
        <f t="shared" si="1"/>
        <v>3.0300000000000001E-2</v>
      </c>
      <c r="M9" s="13">
        <v>3</v>
      </c>
      <c r="N9" s="14">
        <f t="shared" si="2"/>
        <v>66000</v>
      </c>
      <c r="O9" s="16" t="s">
        <v>17</v>
      </c>
      <c r="P9" s="3"/>
      <c r="Q9" s="3"/>
      <c r="R9" s="3"/>
    </row>
    <row r="10" spans="1:18" ht="25.5" customHeight="1" x14ac:dyDescent="0.25">
      <c r="A10" s="22" t="s">
        <v>5</v>
      </c>
      <c r="B10" s="22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10">
        <f>SUM(N5:N9)</f>
        <v>557434.64</v>
      </c>
      <c r="O10" s="17"/>
      <c r="P10" s="3"/>
      <c r="Q10" s="3"/>
      <c r="R10" s="3"/>
    </row>
    <row r="11" spans="1:18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11"/>
    </row>
    <row r="12" spans="1:18" x14ac:dyDescent="0.25">
      <c r="E12" s="6"/>
    </row>
    <row r="13" spans="1:18" x14ac:dyDescent="0.25">
      <c r="D13" s="7"/>
      <c r="E13" s="7"/>
      <c r="F13" s="7"/>
    </row>
    <row r="14" spans="1:18" x14ac:dyDescent="0.25">
      <c r="E14" s="6"/>
      <c r="F14" s="8"/>
      <c r="N14" s="1" t="s">
        <v>26</v>
      </c>
      <c r="O14" s="24">
        <f>(17000*8)+78000+34000+(46000*5)+55000</f>
        <v>533000</v>
      </c>
    </row>
    <row r="15" spans="1:18" x14ac:dyDescent="0.25">
      <c r="E15" s="6"/>
      <c r="N15" s="5" t="s">
        <v>27</v>
      </c>
      <c r="O15" s="24">
        <f>N10</f>
        <v>557434.64</v>
      </c>
    </row>
    <row r="17" spans="5:15" x14ac:dyDescent="0.25">
      <c r="E17" s="5"/>
      <c r="O17" s="2">
        <f>O14/O15*100</f>
        <v>95.616591032089403</v>
      </c>
    </row>
  </sheetData>
  <mergeCells count="12">
    <mergeCell ref="A1:N1"/>
    <mergeCell ref="O3:O4"/>
    <mergeCell ref="A10:M10"/>
    <mergeCell ref="A3:A4"/>
    <mergeCell ref="C3:C4"/>
    <mergeCell ref="D3:D4"/>
    <mergeCell ref="M3:M4"/>
    <mergeCell ref="J3:J4"/>
    <mergeCell ref="N3:N4"/>
    <mergeCell ref="K3:K4"/>
    <mergeCell ref="L3:L4"/>
    <mergeCell ref="B3:B4"/>
  </mergeCells>
  <phoneticPr fontId="1" type="noConversion"/>
  <pageMargins left="0.19685039370078741" right="0.19685039370078741" top="0.19685039370078741" bottom="0.19685039370078741" header="0.51181102362204722" footer="0.51181102362204722"/>
  <pageSetup paperSize="9" scale="56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>organization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9</cp:lastModifiedBy>
  <cp:lastPrinted>2026-07-23T11:05:45Z</cp:lastPrinted>
  <dcterms:created xsi:type="dcterms:W3CDTF">2011-08-15T06:57:36Z</dcterms:created>
  <dcterms:modified xsi:type="dcterms:W3CDTF">2026-07-23T11:58:41Z</dcterms:modified>
</cp:coreProperties>
</file>