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ochkin_ga\Desktop\Извещение\Июнь 2026 ЭМ\ЭМ 24.07.2026 Накладки для указателей\Документы\"/>
    </mc:Choice>
  </mc:AlternateContent>
  <bookViews>
    <workbookView xWindow="0" yWindow="0" windowWidth="28800" windowHeight="11625"/>
  </bookViews>
  <sheets>
    <sheet name="Обосн.НМЦК от 100т.р.(к сл.зап)" sheetId="4" r:id="rId1"/>
  </sheets>
  <definedNames>
    <definedName name="_Hlk201846720" localSheetId="0">'Обосн.НМЦК от 100т.р.(к сл.зап)'!#REF!</definedName>
    <definedName name="_xlnm.Print_Area" localSheetId="0">'Обосн.НМЦК от 100т.р.(к сл.зап)'!$A$1:$O$18</definedName>
  </definedNames>
  <calcPr calcId="152511"/>
</workbook>
</file>

<file path=xl/calcChain.xml><?xml version="1.0" encoding="utf-8"?>
<calcChain xmlns="http://schemas.openxmlformats.org/spreadsheetml/2006/main">
  <c r="J10" i="4" l="1"/>
  <c r="K10" i="4" s="1"/>
  <c r="L10" i="4" l="1"/>
  <c r="M10" i="4"/>
  <c r="N10" i="4" l="1"/>
  <c r="K11" i="4" l="1"/>
</calcChain>
</file>

<file path=xl/sharedStrings.xml><?xml version="1.0" encoding="utf-8"?>
<sst xmlns="http://schemas.openxmlformats.org/spreadsheetml/2006/main" count="30" uniqueCount="30">
  <si>
    <t>№ п/п</t>
  </si>
  <si>
    <t>Наименование товара (работы, услуги)</t>
  </si>
  <si>
    <t>n - кол-во значений, используемых в расчете (кол-во ответов ИЦИ)</t>
  </si>
  <si>
    <t>Определена и обоснована методом сопоставимых рыночных цен (анализа рынка)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</si>
  <si>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</si>
  <si>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</si>
  <si>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</si>
  <si>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</si>
  <si>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</si>
  <si>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Определение однородности совокупности значений выявленных цен (СПРАВОЧНО)</t>
  </si>
  <si>
    <r>
      <t xml:space="preserve">V - коэф-нт вариации 
</t>
    </r>
    <r>
      <rPr>
        <i/>
        <sz val="10"/>
        <color theme="1"/>
        <rFont val="Times New Roman"/>
        <family val="1"/>
        <charset val="204"/>
      </rPr>
      <t>(не должен превышать 33%)</t>
    </r>
  </si>
  <si>
    <t>Цена договора</t>
  </si>
  <si>
    <t>ОКПД2</t>
  </si>
  <si>
    <t xml:space="preserve">Цена договора, заключаемого с единственным поставщиком (подрядчиком, исполнителем):                              </t>
  </si>
  <si>
    <t>_____________________________</t>
  </si>
  <si>
    <t xml:space="preserve">
- средн. арифм. величина цены единицы прод-ции, руб.</t>
  </si>
  <si>
    <t xml:space="preserve">где:
 - НМЦД,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</si>
  <si>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 xml:space="preserve"> СОСТАВИЛ: Начальник АХО</t>
  </si>
  <si>
    <t>А.Е. Холмогорская</t>
  </si>
  <si>
    <t>32.99.53.190</t>
  </si>
  <si>
    <t>шт.</t>
  </si>
  <si>
    <t xml:space="preserve">Начальная (максимальная) цена договора составляет 66 500 руб. (Шестьдесят шесть тысяч пятьсот рублей 00 копеек) </t>
  </si>
  <si>
    <t>в том числе НДС 22%  - 11991,80 руб. (одиннадцать тысяч девятьсот девяносто один рубль 80 копеек)</t>
  </si>
  <si>
    <t>поставка и монтаж акриловых накладок на указатели в помещении СПб ГАУ ЦЗН, расположенному по адресу: Санкт-Петербург, ул. Краснопутиловская, дом 109, литер А</t>
  </si>
  <si>
    <r>
      <t>с осуществлением сбора и анализа общедоступной ценовой информации
в соответсвии с описанием объекта закупки н</t>
    </r>
    <r>
      <rPr>
        <b/>
        <sz val="11"/>
        <rFont val="Times New Roman"/>
        <family val="1"/>
        <charset val="204"/>
      </rPr>
      <t>а поставку и монтаж  акриловых накладок на указатели в помещении СПб ГАУ ЦЗН, расположенному по адресу: Санкт-Петербург, ул. Краснопутиловская, дом 109, литер А</t>
    </r>
    <r>
      <rPr>
        <b/>
        <sz val="11"/>
        <color rgb="FFFF0000"/>
        <rFont val="Times New Roman"/>
        <family val="1"/>
        <charset val="204"/>
      </rPr>
      <t xml:space="preserve">
 </t>
    </r>
  </si>
  <si>
    <t xml:space="preserve">Цена договора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7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
</t>
  </si>
  <si>
    <t>Запрос от 16.07.2026 № 01-11-1809/26-0-0
/ Источник ценовой иноформации № 2 от 20.07.2026 № 01-10-6074/26-0-0</t>
  </si>
  <si>
    <t>Запрос от 16.07.2026 № 01-11-1809/26-0-0
/ Источник ценовой иноформации № 3 от 20.07.2026 № 01-10-6075/26-0-0</t>
  </si>
  <si>
    <t>Запрос от 16.07.2026 № 01-11-1809/26-0-0
/ Источник ценовой иноформации № 4 от 20.07.2026 № 01-10-6034/26-0-0</t>
  </si>
  <si>
    <t>омер источника ценовой информации  (ИЦИ №i) и цена единицы товара, работы, услуги, представленная i-тым ИЦИ (Цi),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</si>
</sst>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0" fontId="8" fillId="0" borderId="0" xfId="6" applyFont="1" applyBorder="1"/>
    <xf numFmtId="0" fontId="4" fillId="0" borderId="0" xfId="6" applyFont="1" applyBorder="1"/>
    <xf numFmtId="0" fontId="10" fillId="0" borderId="0" xfId="6" applyFont="1" applyBorder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7" fillId="0" borderId="0" xfId="6" applyFont="1" applyAlignment="1">
      <alignment horizontal="center" vertical="top" wrapText="1"/>
    </xf>
    <xf numFmtId="0" fontId="11" fillId="0" borderId="1" xfId="6" applyFont="1" applyFill="1" applyBorder="1" applyAlignment="1">
      <alignment horizontal="center" vertical="center" wrapText="1"/>
    </xf>
    <xf numFmtId="0" fontId="4" fillId="2" borderId="0" xfId="6" applyFont="1" applyFill="1"/>
    <xf numFmtId="4" fontId="4" fillId="0" borderId="0" xfId="6" applyNumberFormat="1" applyFont="1"/>
    <xf numFmtId="0" fontId="5" fillId="0" borderId="1" xfId="6" applyFont="1" applyBorder="1" applyAlignment="1">
      <alignment horizontal="center" vertical="center" wrapText="1"/>
    </xf>
    <xf numFmtId="0" fontId="13" fillId="0" borderId="1" xfId="6" applyFont="1" applyBorder="1" applyAlignment="1">
      <alignment horizontal="center" vertical="center" wrapText="1"/>
    </xf>
    <xf numFmtId="0" fontId="13" fillId="0" borderId="4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top" wrapText="1"/>
    </xf>
    <xf numFmtId="0" fontId="11" fillId="0" borderId="1" xfId="6" applyNumberFormat="1" applyFont="1" applyFill="1" applyBorder="1" applyAlignment="1">
      <alignment horizontal="center" vertical="center" wrapText="1"/>
    </xf>
    <xf numFmtId="0" fontId="5" fillId="0" borderId="0" xfId="6" applyFont="1" applyAlignment="1">
      <alignment horizontal="left" vertical="top" wrapText="1"/>
    </xf>
    <xf numFmtId="0" fontId="11" fillId="0" borderId="1" xfId="6" applyFont="1" applyBorder="1" applyAlignment="1">
      <alignment horizontal="center" vertical="center" wrapText="1"/>
    </xf>
    <xf numFmtId="2" fontId="11" fillId="0" borderId="1" xfId="6" applyNumberFormat="1" applyFont="1" applyFill="1" applyBorder="1" applyAlignment="1" applyProtection="1">
      <alignment horizontal="center" vertical="center" wrapText="1"/>
      <protection locked="0"/>
    </xf>
    <xf numFmtId="2" fontId="11" fillId="2" borderId="1" xfId="6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6" applyFont="1" applyBorder="1"/>
    <xf numFmtId="4" fontId="11" fillId="0" borderId="1" xfId="6" applyNumberFormat="1" applyFont="1" applyFill="1" applyBorder="1" applyAlignment="1">
      <alignment horizontal="center" vertical="center" wrapText="1"/>
    </xf>
    <xf numFmtId="2" fontId="11" fillId="0" borderId="1" xfId="6" applyNumberFormat="1" applyFont="1" applyBorder="1" applyAlignment="1">
      <alignment horizontal="center" vertical="center" wrapText="1"/>
    </xf>
    <xf numFmtId="10" fontId="11" fillId="0" borderId="1" xfId="6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0" xfId="6" applyFont="1" applyFill="1" applyBorder="1" applyAlignment="1">
      <alignment horizontal="center" vertical="center"/>
    </xf>
    <xf numFmtId="43" fontId="17" fillId="0" borderId="1" xfId="7" applyFont="1" applyFill="1" applyBorder="1" applyAlignment="1">
      <alignment horizontal="center" vertical="center" wrapText="1"/>
    </xf>
    <xf numFmtId="43" fontId="17" fillId="0" borderId="1" xfId="7" applyFont="1" applyBorder="1" applyAlignment="1">
      <alignment horizontal="center" vertical="center" wrapText="1"/>
    </xf>
    <xf numFmtId="0" fontId="11" fillId="0" borderId="0" xfId="6" applyFont="1" applyBorder="1"/>
    <xf numFmtId="0" fontId="11" fillId="0" borderId="0" xfId="6" applyFont="1" applyFill="1" applyAlignment="1">
      <alignment wrapText="1"/>
    </xf>
    <xf numFmtId="0" fontId="11" fillId="2" borderId="0" xfId="6" applyFont="1" applyFill="1" applyBorder="1" applyAlignment="1">
      <alignment horizontal="left"/>
    </xf>
    <xf numFmtId="0" fontId="11" fillId="0" borderId="0" xfId="6" applyFont="1" applyFill="1"/>
    <xf numFmtId="0" fontId="11" fillId="0" borderId="0" xfId="6" applyFont="1" applyFill="1" applyAlignment="1">
      <alignment horizontal="left"/>
    </xf>
    <xf numFmtId="0" fontId="11" fillId="0" borderId="0" xfId="6" applyFont="1"/>
    <xf numFmtId="43" fontId="11" fillId="0" borderId="0" xfId="6" applyNumberFormat="1" applyFont="1"/>
    <xf numFmtId="4" fontId="11" fillId="0" borderId="0" xfId="6" applyNumberFormat="1" applyFont="1"/>
    <xf numFmtId="0" fontId="17" fillId="2" borderId="0" xfId="6" applyFont="1" applyFill="1" applyAlignment="1"/>
    <xf numFmtId="0" fontId="11" fillId="2" borderId="0" xfId="6" applyFont="1" applyFill="1" applyAlignment="1"/>
    <xf numFmtId="0" fontId="11" fillId="2" borderId="0" xfId="6" applyFont="1" applyFill="1"/>
    <xf numFmtId="43" fontId="11" fillId="2" borderId="0" xfId="6" applyNumberFormat="1" applyFont="1" applyFill="1"/>
    <xf numFmtId="0" fontId="11" fillId="2" borderId="0" xfId="6" applyFont="1" applyFill="1" applyBorder="1"/>
    <xf numFmtId="0" fontId="11" fillId="0" borderId="0" xfId="6" applyFont="1" applyAlignment="1">
      <alignment horizontal="left"/>
    </xf>
    <xf numFmtId="0" fontId="17" fillId="0" borderId="0" xfId="6" applyFont="1" applyAlignment="1">
      <alignment horizontal="center"/>
    </xf>
    <xf numFmtId="0" fontId="4" fillId="0" borderId="0" xfId="6" applyFont="1" applyAlignment="1">
      <alignment wrapText="1"/>
    </xf>
    <xf numFmtId="0" fontId="11" fillId="0" borderId="0" xfId="6" applyFont="1" applyFill="1" applyAlignment="1">
      <alignment horizontal="left"/>
    </xf>
    <xf numFmtId="0" fontId="17" fillId="0" borderId="1" xfId="6" applyFont="1" applyFill="1" applyBorder="1" applyAlignment="1">
      <alignment horizontal="center" vertical="center" wrapText="1"/>
    </xf>
    <xf numFmtId="0" fontId="5" fillId="0" borderId="5" xfId="6" applyFont="1" applyBorder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2" borderId="0" xfId="6" applyFont="1" applyFill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5" fillId="0" borderId="3" xfId="6" applyFont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 wrapText="1"/>
    </xf>
    <xf numFmtId="0" fontId="15" fillId="0" borderId="0" xfId="6" applyFont="1" applyAlignment="1">
      <alignment horizontal="left" vertical="top" wrapText="1"/>
    </xf>
    <xf numFmtId="0" fontId="5" fillId="0" borderId="4" xfId="6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4" fontId="17" fillId="0" borderId="1" xfId="6" applyNumberFormat="1" applyFont="1" applyBorder="1" applyAlignment="1" applyProtection="1">
      <alignment horizontal="right" vertical="center" wrapText="1"/>
      <protection locked="0"/>
    </xf>
    <xf numFmtId="0" fontId="11" fillId="2" borderId="0" xfId="6" applyFont="1" applyFill="1" applyBorder="1" applyAlignment="1">
      <alignment horizontal="left"/>
    </xf>
    <xf numFmtId="0" fontId="5" fillId="0" borderId="0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0" fontId="17" fillId="0" borderId="0" xfId="6" applyFont="1" applyAlignment="1">
      <alignment horizontal="left"/>
    </xf>
    <xf numFmtId="0" fontId="11" fillId="0" borderId="0" xfId="6" applyFont="1" applyAlignment="1">
      <alignment horizontal="left"/>
    </xf>
    <xf numFmtId="0" fontId="17" fillId="0" borderId="0" xfId="6" applyFont="1" applyAlignment="1">
      <alignment horizontal="center"/>
    </xf>
    <xf numFmtId="0" fontId="4" fillId="0" borderId="4" xfId="6" applyFont="1" applyBorder="1" applyAlignment="1">
      <alignment horizontal="center" vertical="center" wrapText="1"/>
    </xf>
    <xf numFmtId="0" fontId="4" fillId="0" borderId="6" xfId="6" applyFont="1" applyBorder="1" applyAlignment="1">
      <alignment horizontal="center" vertical="center" wrapText="1"/>
    </xf>
    <xf numFmtId="0" fontId="4" fillId="0" borderId="5" xfId="6" applyFont="1" applyBorder="1" applyAlignment="1">
      <alignment horizontal="center" vertical="center" wrapText="1"/>
    </xf>
    <xf numFmtId="0" fontId="17" fillId="2" borderId="0" xfId="6" applyFont="1" applyFill="1" applyAlignment="1">
      <alignment horizontal="center"/>
    </xf>
    <xf numFmtId="0" fontId="11" fillId="0" borderId="0" xfId="6" applyFont="1" applyFill="1" applyAlignment="1">
      <alignment horizontal="left" wrapText="1"/>
    </xf>
    <xf numFmtId="0" fontId="11" fillId="0" borderId="0" xfId="6" applyFont="1" applyFill="1" applyAlignment="1">
      <alignment horizontal="left"/>
    </xf>
    <xf numFmtId="0" fontId="18" fillId="0" borderId="0" xfId="0" applyFont="1" applyAlignment="1"/>
  </cellXfs>
  <cellStyles count="8">
    <cellStyle name="Обычный" xfId="0" builtinId="0"/>
    <cellStyle name="Обычный 2" xfId="3"/>
    <cellStyle name="Обычный 3" xfId="1"/>
    <cellStyle name="Обычный 4" xfId="5"/>
    <cellStyle name="Обычный 5" xfId="6"/>
    <cellStyle name="Финансовый 2" xfId="4"/>
    <cellStyle name="Финансовый 3" xfId="2"/>
    <cellStyle name="Финансовый 4" xfId="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7</xdr:row>
      <xdr:rowOff>790575</xdr:rowOff>
    </xdr:from>
    <xdr:to>
      <xdr:col>11</xdr:col>
      <xdr:colOff>0</xdr:colOff>
      <xdr:row>7</xdr:row>
      <xdr:rowOff>1133475</xdr:rowOff>
    </xdr:to>
    <xdr:pic>
      <xdr:nvPicPr>
        <xdr:cNvPr id="4" name="Picture 19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7</xdr:row>
      <xdr:rowOff>790575</xdr:rowOff>
    </xdr:from>
    <xdr:to>
      <xdr:col>10</xdr:col>
      <xdr:colOff>0</xdr:colOff>
      <xdr:row>7</xdr:row>
      <xdr:rowOff>1133475</xdr:rowOff>
    </xdr:to>
    <xdr:pic>
      <xdr:nvPicPr>
        <xdr:cNvPr id="6" name="Picture 19">
          <a:extLst>
            <a:ext uri="{FF2B5EF4-FFF2-40B4-BE49-F238E27FC236}">
              <a16:creationId xmlns="" xmlns:a16="http://schemas.microsoft.com/office/drawing/2014/main" id="{31C33CB6-626C-4BE8-A896-9F7DEE556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77125" y="332422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11</xdr:col>
      <xdr:colOff>885825</xdr:colOff>
      <xdr:row>7</xdr:row>
      <xdr:rowOff>571500</xdr:rowOff>
    </xdr:from>
    <xdr:ext cx="1190625" cy="40921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/>
            <xdr:cNvSpPr txBox="1"/>
          </xdr:nvSpPr>
          <xdr:spPr>
            <a:xfrm>
              <a:off x="9648825" y="4705350"/>
              <a:ext cx="1190625" cy="4092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9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ru-RU" sz="9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ru-RU" sz="9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ru-RU" sz="9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nary>
                              <m:naryPr>
                                <m:chr m:val="∑"/>
                                <m:ctrlPr>
                                  <a:rPr lang="ru-RU" sz="9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3"/>
                                  </m:rPr>
                                  <a:rPr lang="en-US" sz="9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9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</m:t>
                                </m:r>
                                <m:r>
                                  <m:rPr>
                                    <m:brk m:alnAt="23"/>
                                  </m:rPr>
                                  <a:rPr lang="en-US" sz="9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  <m:sup>
                                <m:r>
                                  <a:rPr lang="en-US" sz="9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ru-RU" sz="9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9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(</m:t>
                                    </m:r>
                                    <m:r>
                                      <a:rPr lang="ru-RU" sz="9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ц−</m:t>
                                    </m:r>
                                    <m:acc>
                                      <m:accPr>
                                        <m:chr m:val="̅"/>
                                        <m:ctrlPr>
                                          <a:rPr lang="ru-RU" sz="900" b="0" i="1">
                                            <a:solidFill>
                                              <a:schemeClr val="tx1"/>
                                            </a:solidFill>
                                            <a:effectLst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</m:ctrlPr>
                                      </m:accPr>
                                      <m:e>
                                        <m:r>
                                          <a:rPr lang="ru-RU" sz="900" b="0" i="1">
                                            <a:solidFill>
                                              <a:schemeClr val="tx1"/>
                                            </a:solidFill>
                                            <a:effectLst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  <m:t>ц</m:t>
                                        </m:r>
                                      </m:e>
                                    </m:acc>
                                    <m:r>
                                      <a:rPr lang="ru-RU" sz="9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ru-RU" sz="9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</m:e>
                            </m:nary>
                          </m:num>
                          <m:den>
                            <m:r>
                              <a:rPr lang="en-US" sz="9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9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ru-RU" sz="900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9648825" y="4705350"/>
              <a:ext cx="1190625" cy="4092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ru-RU" sz="9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=√((∑</a:t>
              </a:r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▒〖</a:t>
              </a:r>
              <a:r>
                <a:rPr lang="en-US" sz="9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ru-RU" sz="9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ц−ц ̅)</a:t>
              </a:r>
              <a:r>
                <a:rPr lang="ru-RU" sz="9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〗^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2 )/(</a:t>
              </a:r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𝑛−1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))</a:t>
              </a:r>
              <a:endParaRPr lang="ru-RU" sz="900"/>
            </a:p>
          </xdr:txBody>
        </xdr:sp>
      </mc:Fallback>
    </mc:AlternateContent>
    <xdr:clientData/>
  </xdr:oneCellAnchor>
  <xdr:oneCellAnchor>
    <xdr:from>
      <xdr:col>13</xdr:col>
      <xdr:colOff>114300</xdr:colOff>
      <xdr:row>7</xdr:row>
      <xdr:rowOff>895350</xdr:rowOff>
    </xdr:from>
    <xdr:ext cx="792140" cy="3098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/>
            <xdr:cNvSpPr txBox="1"/>
          </xdr:nvSpPr>
          <xdr:spPr>
            <a:xfrm>
              <a:off x="10839450" y="5029200"/>
              <a:ext cx="792140" cy="309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acc>
                          <m:accPr>
                            <m:chr m:val="̅"/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ru-RU" sz="11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acc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100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1" name="TextBox 10"/>
            <xdr:cNvSpPr txBox="1"/>
          </xdr:nvSpPr>
          <xdr:spPr>
            <a:xfrm>
              <a:off x="10839450" y="5029200"/>
              <a:ext cx="792140" cy="309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𝑉=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</a:t>
              </a:r>
              <a:r>
                <a:rPr lang="ru-RU" sz="1100" b="0" i="0">
                  <a:latin typeface="Cambria Math" panose="02040503050406030204" pitchFamily="18" charset="0"/>
                </a:rPr>
                <a:t>ц</a:t>
              </a:r>
              <a:r>
                <a:rPr lang="en-US" sz="1100" b="0" i="0">
                  <a:latin typeface="Cambria Math" panose="02040503050406030204" pitchFamily="18" charset="0"/>
                </a:rPr>
                <a:t> ̅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11</xdr:col>
      <xdr:colOff>76200</xdr:colOff>
      <xdr:row>7</xdr:row>
      <xdr:rowOff>19050</xdr:rowOff>
    </xdr:from>
    <xdr:ext cx="11227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/>
            <xdr:cNvSpPr txBox="1"/>
          </xdr:nvSpPr>
          <xdr:spPr>
            <a:xfrm>
              <a:off x="8839200" y="4152900"/>
              <a:ext cx="11227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ц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3" name="TextBox 12"/>
            <xdr:cNvSpPr txBox="1"/>
          </xdr:nvSpPr>
          <xdr:spPr>
            <a:xfrm>
              <a:off x="8839200" y="4152900"/>
              <a:ext cx="11227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b="0" i="0">
                  <a:latin typeface="Cambria Math" panose="02040503050406030204" pitchFamily="18" charset="0"/>
                </a:rPr>
                <a:t>ц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</xdr:col>
      <xdr:colOff>57150</xdr:colOff>
      <xdr:row>4</xdr:row>
      <xdr:rowOff>38100</xdr:rowOff>
    </xdr:from>
    <xdr:ext cx="1413079" cy="4621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/>
            <xdr:cNvSpPr txBox="1"/>
          </xdr:nvSpPr>
          <xdr:spPr>
            <a:xfrm>
              <a:off x="2819400" y="1971675"/>
              <a:ext cx="1413079" cy="4621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НМЦД</m:t>
                        </m:r>
                      </m:e>
                      <m:sup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</m:t>
                        </m:r>
                        <m:r>
                          <m:rPr>
                            <m:brk m:alnAt="23"/>
                          </m:r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4" name="TextBox 13"/>
            <xdr:cNvSpPr txBox="1"/>
          </xdr:nvSpPr>
          <xdr:spPr>
            <a:xfrm>
              <a:off x="2819400" y="1971675"/>
              <a:ext cx="1413079" cy="4621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〖</a:t>
              </a:r>
              <a:r>
                <a:rPr lang="ru-RU" sz="1100" b="0" i="0">
                  <a:latin typeface="Cambria Math" panose="02040503050406030204" pitchFamily="18" charset="0"/>
                </a:rPr>
                <a:t>НМЦД〗^рын=</a:t>
              </a:r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/</a:t>
              </a: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×∑_(𝑖=1)^𝑛▒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ru-RU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"/>
  <sheetViews>
    <sheetView tabSelected="1" view="pageBreakPreview" zoomScale="115" zoomScaleNormal="100" zoomScaleSheetLayoutView="115" workbookViewId="0">
      <selection activeCell="E26" sqref="E26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5" width="17" style="1" customWidth="1"/>
    <col min="6" max="6" width="15.7109375" style="1" hidden="1" customWidth="1"/>
    <col min="7" max="7" width="7.85546875" style="1" customWidth="1"/>
    <col min="8" max="8" width="8.85546875" style="1" customWidth="1"/>
    <col min="9" max="9" width="9.42578125" style="1" customWidth="1"/>
    <col min="10" max="10" width="13" style="1" customWidth="1"/>
    <col min="11" max="11" width="16.85546875" style="1" customWidth="1"/>
    <col min="12" max="14" width="14.7109375" style="1" customWidth="1"/>
    <col min="15" max="15" width="14.85546875" style="1" customWidth="1"/>
    <col min="16" max="16" width="15.5703125" style="7" hidden="1" customWidth="1"/>
    <col min="17" max="17" width="7.5703125" style="1" hidden="1" customWidth="1"/>
    <col min="18" max="18" width="7.5703125" style="1" customWidth="1"/>
    <col min="19" max="19" width="11.7109375" style="1" customWidth="1"/>
    <col min="20" max="16384" width="7.5703125" style="1"/>
  </cols>
  <sheetData>
    <row r="1" spans="1:19" s="3" customFormat="1" ht="15.75" customHeight="1" x14ac:dyDescent="0.25">
      <c r="A1" s="52" t="s">
        <v>13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10"/>
      <c r="M1" s="10"/>
      <c r="N1" s="10"/>
      <c r="O1" s="2"/>
      <c r="P1" s="6"/>
    </row>
    <row r="2" spans="1:19" s="3" customFormat="1" ht="14.25" customHeight="1" x14ac:dyDescent="0.25">
      <c r="A2" s="53" t="s">
        <v>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9"/>
      <c r="M2" s="9"/>
      <c r="N2" s="9"/>
      <c r="O2" s="4"/>
      <c r="P2" s="6"/>
    </row>
    <row r="3" spans="1:19" s="3" customFormat="1" ht="48.75" customHeight="1" x14ac:dyDescent="0.25">
      <c r="A3" s="54" t="s">
        <v>24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12"/>
      <c r="M3" s="12"/>
      <c r="N3" s="12"/>
      <c r="P3" s="6"/>
    </row>
    <row r="4" spans="1:19" ht="85.5" customHeight="1" x14ac:dyDescent="0.2">
      <c r="A4" s="5"/>
      <c r="B4" s="55" t="s">
        <v>25</v>
      </c>
      <c r="C4" s="55"/>
      <c r="D4" s="55"/>
      <c r="E4" s="55"/>
      <c r="F4" s="55"/>
      <c r="G4" s="55"/>
      <c r="H4" s="55"/>
      <c r="I4" s="55"/>
      <c r="J4" s="55"/>
      <c r="K4" s="55"/>
      <c r="L4" s="11"/>
      <c r="M4" s="11"/>
      <c r="N4" s="11"/>
    </row>
    <row r="5" spans="1:19" ht="42.75" customHeight="1" x14ac:dyDescent="0.2">
      <c r="A5" s="5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9" ht="89.25" customHeight="1" x14ac:dyDescent="0.2">
      <c r="A6" s="5"/>
      <c r="B6" s="58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</row>
    <row r="7" spans="1:19" ht="41.25" customHeight="1" x14ac:dyDescent="0.2">
      <c r="A7" s="61" t="s">
        <v>0</v>
      </c>
      <c r="B7" s="66" t="s">
        <v>1</v>
      </c>
      <c r="C7" s="59" t="s">
        <v>29</v>
      </c>
      <c r="D7" s="60"/>
      <c r="E7" s="60"/>
      <c r="F7" s="51"/>
      <c r="G7" s="56" t="s">
        <v>6</v>
      </c>
      <c r="H7" s="56" t="s">
        <v>5</v>
      </c>
      <c r="I7" s="56" t="s">
        <v>2</v>
      </c>
      <c r="J7" s="56" t="s">
        <v>7</v>
      </c>
      <c r="K7" s="56" t="s">
        <v>8</v>
      </c>
      <c r="L7" s="70" t="s">
        <v>9</v>
      </c>
      <c r="M7" s="71"/>
      <c r="N7" s="72"/>
      <c r="O7" s="61" t="s">
        <v>12</v>
      </c>
      <c r="P7" s="65"/>
    </row>
    <row r="8" spans="1:19" ht="122.45" customHeight="1" x14ac:dyDescent="0.2">
      <c r="A8" s="62"/>
      <c r="B8" s="66"/>
      <c r="C8" s="50" t="s">
        <v>26</v>
      </c>
      <c r="D8" s="50" t="s">
        <v>27</v>
      </c>
      <c r="E8" s="50" t="s">
        <v>28</v>
      </c>
      <c r="F8" s="16"/>
      <c r="G8" s="57"/>
      <c r="H8" s="57"/>
      <c r="I8" s="57"/>
      <c r="J8" s="57"/>
      <c r="K8" s="57"/>
      <c r="L8" s="19" t="s">
        <v>15</v>
      </c>
      <c r="M8" s="19" t="s">
        <v>4</v>
      </c>
      <c r="N8" s="19" t="s">
        <v>10</v>
      </c>
      <c r="O8" s="62"/>
      <c r="P8" s="65"/>
    </row>
    <row r="9" spans="1:19" ht="15.75" customHeight="1" x14ac:dyDescent="0.2">
      <c r="A9" s="17">
        <v>1</v>
      </c>
      <c r="B9" s="18">
        <v>2</v>
      </c>
      <c r="C9" s="17">
        <v>4</v>
      </c>
      <c r="D9" s="18">
        <v>5</v>
      </c>
      <c r="E9" s="17">
        <v>6</v>
      </c>
      <c r="F9" s="17">
        <v>7</v>
      </c>
      <c r="G9" s="18">
        <v>8</v>
      </c>
      <c r="H9" s="17">
        <v>9</v>
      </c>
      <c r="I9" s="17">
        <v>10</v>
      </c>
      <c r="J9" s="18">
        <v>11</v>
      </c>
      <c r="K9" s="17">
        <v>12</v>
      </c>
      <c r="L9" s="17">
        <v>13</v>
      </c>
      <c r="M9" s="18">
        <v>14</v>
      </c>
      <c r="N9" s="17">
        <v>15</v>
      </c>
      <c r="O9" s="17">
        <v>16</v>
      </c>
      <c r="P9" s="8"/>
    </row>
    <row r="10" spans="1:19" ht="135.75" customHeight="1" x14ac:dyDescent="0.2">
      <c r="A10" s="22">
        <v>1</v>
      </c>
      <c r="B10" s="13" t="s">
        <v>23</v>
      </c>
      <c r="C10" s="24">
        <v>4600</v>
      </c>
      <c r="D10" s="24">
        <v>4710</v>
      </c>
      <c r="E10" s="23">
        <v>3500</v>
      </c>
      <c r="F10" s="25"/>
      <c r="G10" s="13" t="s">
        <v>20</v>
      </c>
      <c r="H10" s="13">
        <v>19</v>
      </c>
      <c r="I10" s="20">
        <v>3</v>
      </c>
      <c r="J10" s="26">
        <f>MIN(C10:E10)</f>
        <v>3500</v>
      </c>
      <c r="K10" s="26">
        <f>H10*J10</f>
        <v>66500</v>
      </c>
      <c r="L10" s="27">
        <f>ROUND((AVERAGE(C10:E10)),2)</f>
        <v>4270</v>
      </c>
      <c r="M10" s="27">
        <f>ROUND(_xlfn.STDEV.S(C10:E10),2)</f>
        <v>669.1</v>
      </c>
      <c r="N10" s="28">
        <f>M10/L10</f>
        <v>0.15669789227166278</v>
      </c>
      <c r="O10" s="29" t="s">
        <v>19</v>
      </c>
      <c r="P10" s="30"/>
    </row>
    <row r="11" spans="1:19" x14ac:dyDescent="0.2">
      <c r="A11" s="63" t="s">
        <v>11</v>
      </c>
      <c r="B11" s="63"/>
      <c r="C11" s="63"/>
      <c r="D11" s="63"/>
      <c r="E11" s="63"/>
      <c r="F11" s="63"/>
      <c r="G11" s="63"/>
      <c r="H11" s="63"/>
      <c r="I11" s="63"/>
      <c r="J11" s="63"/>
      <c r="K11" s="31">
        <f>SUM(K10:K10)</f>
        <v>66500</v>
      </c>
      <c r="L11" s="32"/>
      <c r="M11" s="32"/>
      <c r="N11" s="32"/>
      <c r="O11" s="25"/>
      <c r="P11" s="33"/>
    </row>
    <row r="12" spans="1:19" s="14" customFormat="1" ht="15" customHeight="1" x14ac:dyDescent="0.2">
      <c r="A12" s="64"/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</row>
    <row r="13" spans="1:19" s="14" customFormat="1" ht="15" customHeight="1" x14ac:dyDescent="0.2">
      <c r="A13" s="74" t="s">
        <v>21</v>
      </c>
      <c r="B13" s="74"/>
      <c r="C13" s="74"/>
      <c r="D13" s="74"/>
      <c r="E13" s="74"/>
      <c r="F13" s="74"/>
      <c r="G13" s="74"/>
      <c r="H13" s="74"/>
      <c r="I13" s="74"/>
      <c r="J13" s="74"/>
      <c r="K13" s="34"/>
      <c r="L13" s="35"/>
      <c r="M13" s="35"/>
      <c r="N13" s="35"/>
      <c r="O13" s="35"/>
      <c r="P13" s="35"/>
    </row>
    <row r="14" spans="1:19" s="14" customFormat="1" ht="7.5" customHeight="1" x14ac:dyDescent="0.2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5"/>
      <c r="M14" s="35"/>
      <c r="N14" s="35"/>
      <c r="O14" s="35"/>
      <c r="P14" s="35"/>
    </row>
    <row r="15" spans="1:19" s="14" customFormat="1" ht="15" customHeight="1" x14ac:dyDescent="0.25">
      <c r="A15" s="75" t="s">
        <v>22</v>
      </c>
      <c r="B15" s="75"/>
      <c r="C15" s="75"/>
      <c r="D15" s="75"/>
      <c r="E15" s="75"/>
      <c r="F15" s="76"/>
      <c r="G15" s="76"/>
      <c r="H15" s="36"/>
      <c r="I15" s="36"/>
      <c r="J15" s="36"/>
      <c r="K15" s="36"/>
      <c r="L15" s="35"/>
      <c r="M15" s="35"/>
      <c r="N15" s="35"/>
      <c r="O15" s="35"/>
      <c r="P15" s="35"/>
    </row>
    <row r="16" spans="1:19" x14ac:dyDescent="0.2">
      <c r="A16" s="37"/>
      <c r="B16" s="37"/>
      <c r="C16" s="37"/>
      <c r="D16" s="49"/>
      <c r="E16" s="37"/>
      <c r="F16" s="36"/>
      <c r="G16" s="36"/>
      <c r="H16" s="36"/>
      <c r="I16" s="36"/>
      <c r="J16" s="36"/>
      <c r="K16" s="36"/>
      <c r="L16" s="38"/>
      <c r="M16" s="39"/>
      <c r="N16" s="40"/>
      <c r="O16" s="39"/>
      <c r="P16" s="33"/>
      <c r="R16" s="14"/>
      <c r="S16" s="15"/>
    </row>
    <row r="17" spans="1:19" s="14" customFormat="1" x14ac:dyDescent="0.2">
      <c r="A17" s="41" t="s">
        <v>17</v>
      </c>
      <c r="B17" s="41"/>
      <c r="C17" s="42"/>
      <c r="D17" s="42"/>
      <c r="E17" s="42"/>
      <c r="F17" s="73" t="s">
        <v>14</v>
      </c>
      <c r="G17" s="73"/>
      <c r="H17" s="73"/>
      <c r="I17" s="73"/>
      <c r="J17" s="73" t="s">
        <v>18</v>
      </c>
      <c r="K17" s="73"/>
      <c r="L17" s="43"/>
      <c r="M17" s="44"/>
      <c r="N17" s="43"/>
      <c r="O17" s="43"/>
      <c r="P17" s="45"/>
      <c r="R17" s="1"/>
      <c r="S17" s="15"/>
    </row>
    <row r="18" spans="1:19" x14ac:dyDescent="0.2">
      <c r="A18" s="67"/>
      <c r="B18" s="67"/>
      <c r="C18" s="68"/>
      <c r="D18" s="68"/>
      <c r="E18" s="68"/>
      <c r="F18" s="68"/>
      <c r="G18" s="46"/>
      <c r="H18" s="69"/>
      <c r="I18" s="69"/>
      <c r="J18" s="38"/>
      <c r="K18" s="38"/>
      <c r="L18" s="38"/>
      <c r="M18" s="38"/>
      <c r="N18" s="38"/>
      <c r="O18" s="38"/>
      <c r="P18" s="33"/>
    </row>
    <row r="19" spans="1:19" x14ac:dyDescent="0.2">
      <c r="A19" s="38"/>
      <c r="B19" s="47"/>
      <c r="C19" s="68"/>
      <c r="D19" s="68"/>
      <c r="E19" s="68"/>
      <c r="F19" s="68"/>
      <c r="G19" s="46"/>
      <c r="H19" s="38"/>
      <c r="I19" s="38"/>
      <c r="J19" s="38"/>
      <c r="K19" s="38"/>
      <c r="L19" s="39"/>
      <c r="M19" s="40"/>
      <c r="N19" s="38"/>
      <c r="O19" s="38"/>
      <c r="P19" s="33"/>
    </row>
    <row r="21" spans="1:19" x14ac:dyDescent="0.2">
      <c r="C21" s="48"/>
      <c r="D21" s="48"/>
      <c r="E21" s="48"/>
    </row>
  </sheetData>
  <sheetProtection formatCells="0" insertRows="0" deleteRows="0"/>
  <mergeCells count="26">
    <mergeCell ref="A18:B18"/>
    <mergeCell ref="C18:F18"/>
    <mergeCell ref="H18:I18"/>
    <mergeCell ref="C19:F19"/>
    <mergeCell ref="L7:N7"/>
    <mergeCell ref="F17:I17"/>
    <mergeCell ref="J17:K17"/>
    <mergeCell ref="A13:J13"/>
    <mergeCell ref="A15:G15"/>
    <mergeCell ref="O7:O8"/>
    <mergeCell ref="A11:J11"/>
    <mergeCell ref="A12:P12"/>
    <mergeCell ref="P7:P8"/>
    <mergeCell ref="H7:H8"/>
    <mergeCell ref="A7:A8"/>
    <mergeCell ref="B7:B8"/>
    <mergeCell ref="I7:I8"/>
    <mergeCell ref="J7:J8"/>
    <mergeCell ref="K7:K8"/>
    <mergeCell ref="A1:K1"/>
    <mergeCell ref="A2:K2"/>
    <mergeCell ref="A3:K3"/>
    <mergeCell ref="B4:K4"/>
    <mergeCell ref="G7:G8"/>
    <mergeCell ref="B6:M6"/>
    <mergeCell ref="C7:E7"/>
  </mergeCells>
  <conditionalFormatting sqref="N10">
    <cfRule type="cellIs" dxfId="0" priority="2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Саночкин Геннадий Алексеевич</cp:lastModifiedBy>
  <cp:lastPrinted>2018-11-08T12:08:15Z</cp:lastPrinted>
  <dcterms:created xsi:type="dcterms:W3CDTF">2016-05-13T09:47:52Z</dcterms:created>
  <dcterms:modified xsi:type="dcterms:W3CDTF">2026-07-24T08:56:10Z</dcterms:modified>
</cp:coreProperties>
</file>