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NTRAKT\Desktop\2026 год\НМЦК\"/>
    </mc:Choice>
  </mc:AlternateContent>
  <xr:revisionPtr revIDLastSave="0" documentId="13_ncr:1_{FD48491C-F851-4BD2-966F-CB41B9FCD427}" xr6:coauthVersionLast="47" xr6:coauthVersionMax="47" xr10:uidLastSave="{00000000-0000-0000-0000-000000000000}"/>
  <bookViews>
    <workbookView xWindow="-120" yWindow="-120" windowWidth="29040" windowHeight="15840" xr2:uid="{150FC6A7-6350-49F5-9BB8-52FBA0479319}"/>
  </bookViews>
  <sheets>
    <sheet name="НМЦК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1" l="1"/>
  <c r="M8" i="1" s="1"/>
  <c r="L9" i="1"/>
  <c r="L10" i="1"/>
  <c r="L11" i="1"/>
  <c r="L7" i="1"/>
  <c r="M9" i="1"/>
  <c r="M10" i="1"/>
  <c r="M11" i="1"/>
  <c r="F8" i="1"/>
  <c r="G8" i="1" s="1"/>
  <c r="H8" i="1" s="1"/>
  <c r="F9" i="1"/>
  <c r="G9" i="1" s="1"/>
  <c r="H9" i="1" s="1"/>
  <c r="F10" i="1"/>
  <c r="G10" i="1" s="1"/>
  <c r="H10" i="1" s="1"/>
  <c r="F11" i="1"/>
  <c r="G11" i="1" s="1"/>
  <c r="H11" i="1" s="1"/>
  <c r="F7" i="1"/>
  <c r="G7" i="1" s="1"/>
  <c r="H7" i="1" s="1"/>
  <c r="M7" i="1" l="1"/>
  <c r="M12" i="1" s="1"/>
</calcChain>
</file>

<file path=xl/sharedStrings.xml><?xml version="1.0" encoding="utf-8"?>
<sst xmlns="http://schemas.openxmlformats.org/spreadsheetml/2006/main" count="31" uniqueCount="27">
  <si>
    <t>ГБОУ школа № 106</t>
  </si>
  <si>
    <t>Примечание: Если после расчета коэффициент вариации больше 33% то такие цены использовать нельзя!</t>
  </si>
  <si>
    <t>№</t>
  </si>
  <si>
    <t>Наименование позиции</t>
  </si>
  <si>
    <t>Цена поставщика (подрядчика, исполнителя)</t>
  </si>
  <si>
    <t>Расчет среднего арифметического</t>
  </si>
  <si>
    <t>Среднее квадратичное отклонение</t>
  </si>
  <si>
    <t>Коэффициент вариации, %</t>
  </si>
  <si>
    <t>кол-во шт</t>
  </si>
  <si>
    <t>ед. изм</t>
  </si>
  <si>
    <t>Сумма за ед. продукции</t>
  </si>
  <si>
    <t>1 прайс</t>
  </si>
  <si>
    <t>2 прайс</t>
  </si>
  <si>
    <t>3 прайс</t>
  </si>
  <si>
    <t>шт</t>
  </si>
  <si>
    <t>ИТОГО</t>
  </si>
  <si>
    <t>Специалист по закупкам</t>
  </si>
  <si>
    <t>Е.Ю. Синичкина</t>
  </si>
  <si>
    <t>Расчет НМЦК</t>
  </si>
  <si>
    <t>Цена за ед. продукции</t>
  </si>
  <si>
    <t>Нормативный метод</t>
  </si>
  <si>
    <t>Унитаз-компакт</t>
  </si>
  <si>
    <t>Раковина</t>
  </si>
  <si>
    <t>Набор для крепления раковины</t>
  </si>
  <si>
    <t>Подводка гибкая</t>
  </si>
  <si>
    <t>Смеситель</t>
  </si>
  <si>
    <t>НМЦК определена в размере – 159 575 рублей 00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</si>
</sst>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7" fillId="0" borderId="1" xfId="1" applyFont="1" applyBorder="1" applyAlignment="1">
      <alignment horizontal="center"/>
    </xf>
    <xf numFmtId="4" fontId="2" fillId="0" borderId="1" xfId="0" applyNumberFormat="1" applyFont="1" applyBorder="1"/>
    <xf numFmtId="0" fontId="2" fillId="0" borderId="1" xfId="0" applyFont="1" applyBorder="1"/>
    <xf numFmtId="0" fontId="9" fillId="0" borderId="1" xfId="0" applyFont="1" applyBorder="1" applyAlignment="1">
      <alignment horizontal="right" vertical="center" wrapText="1"/>
    </xf>
    <xf numFmtId="4" fontId="10" fillId="0" borderId="1" xfId="0" applyNumberFormat="1" applyFont="1" applyBorder="1"/>
    <xf numFmtId="0" fontId="9" fillId="0" borderId="0" xfId="0" applyFont="1" applyAlignment="1">
      <alignment horizontal="right" vertical="center" wrapText="1"/>
    </xf>
    <xf numFmtId="4" fontId="10" fillId="0" borderId="0" xfId="0" applyNumberFormat="1" applyFont="1"/>
    <xf numFmtId="0" fontId="9" fillId="0" borderId="0" xfId="0" applyFont="1" applyAlignment="1">
      <alignment vertical="center"/>
    </xf>
    <xf numFmtId="0" fontId="11" fillId="0" borderId="0" xfId="0" applyFont="1"/>
    <xf numFmtId="0" fontId="2" fillId="0" borderId="2" xfId="0" applyFont="1" applyBorder="1"/>
    <xf numFmtId="0" fontId="8" fillId="2" borderId="1" xfId="0" applyFont="1" applyFill="1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4" xfId="1" xr:uid="{C1CB0E48-4BB2-439E-B21D-F153F4F90B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A2774-FBA0-4D69-87AE-D4C2C4E01913}">
  <sheetPr>
    <pageSetUpPr fitToPage="1"/>
  </sheetPr>
  <dimension ref="A1:M19"/>
  <sheetViews>
    <sheetView tabSelected="1" workbookViewId="0">
      <selection activeCell="B5" sqref="B5:B6"/>
    </sheetView>
  </sheetViews>
  <sheetFormatPr defaultRowHeight="15" x14ac:dyDescent="0.25"/>
  <cols>
    <col min="1" max="1" width="5.7109375" customWidth="1"/>
    <col min="2" max="2" width="63" customWidth="1"/>
    <col min="3" max="3" width="10" customWidth="1"/>
    <col min="4" max="4" width="10.140625" customWidth="1"/>
    <col min="5" max="5" width="10" customWidth="1"/>
    <col min="6" max="6" width="10.5703125" customWidth="1"/>
    <col min="7" max="7" width="10.85546875" customWidth="1"/>
    <col min="8" max="8" width="9" customWidth="1"/>
    <col min="9" max="9" width="7" customWidth="1"/>
    <col min="10" max="10" width="6.140625" customWidth="1"/>
    <col min="11" max="11" width="10.5703125" customWidth="1"/>
    <col min="12" max="12" width="12" customWidth="1"/>
    <col min="13" max="13" width="15" customWidth="1"/>
    <col min="14" max="14" width="10" bestFit="1" customWidth="1"/>
  </cols>
  <sheetData>
    <row r="1" spans="1:13" s="1" customFormat="1" ht="18.75" x14ac:dyDescent="0.3">
      <c r="B1" s="2" t="s">
        <v>0</v>
      </c>
      <c r="D1" s="3" t="s">
        <v>18</v>
      </c>
    </row>
    <row r="2" spans="1:13" s="1" customFormat="1" ht="18.75" x14ac:dyDescent="0.3">
      <c r="D2" s="4"/>
    </row>
    <row r="3" spans="1:13" s="1" customFormat="1" ht="27" customHeight="1" x14ac:dyDescent="0.25">
      <c r="B3" s="18" t="s">
        <v>1</v>
      </c>
      <c r="C3" s="19"/>
      <c r="D3" s="19"/>
      <c r="E3" s="19"/>
      <c r="F3" s="19"/>
      <c r="G3" s="19"/>
      <c r="H3" s="19"/>
    </row>
    <row r="4" spans="1:13" s="1" customFormat="1" x14ac:dyDescent="0.25"/>
    <row r="5" spans="1:13" s="1" customFormat="1" x14ac:dyDescent="0.25">
      <c r="A5" s="17" t="s">
        <v>2</v>
      </c>
      <c r="B5" s="17" t="s">
        <v>3</v>
      </c>
      <c r="C5" s="17" t="s">
        <v>4</v>
      </c>
      <c r="D5" s="17"/>
      <c r="E5" s="17"/>
      <c r="F5" s="17" t="s">
        <v>5</v>
      </c>
      <c r="G5" s="17" t="s">
        <v>6</v>
      </c>
      <c r="H5" s="17" t="s">
        <v>7</v>
      </c>
      <c r="I5" s="17" t="s">
        <v>8</v>
      </c>
      <c r="J5" s="17" t="s">
        <v>9</v>
      </c>
      <c r="K5" s="17" t="s">
        <v>20</v>
      </c>
      <c r="L5" s="17" t="s">
        <v>19</v>
      </c>
      <c r="M5" s="17" t="s">
        <v>10</v>
      </c>
    </row>
    <row r="6" spans="1:13" s="1" customFormat="1" ht="54.75" customHeight="1" x14ac:dyDescent="0.25">
      <c r="A6" s="17"/>
      <c r="B6" s="17"/>
      <c r="C6" s="5" t="s">
        <v>11</v>
      </c>
      <c r="D6" s="5" t="s">
        <v>12</v>
      </c>
      <c r="E6" s="5" t="s">
        <v>13</v>
      </c>
      <c r="F6" s="17"/>
      <c r="G6" s="17"/>
      <c r="H6" s="17"/>
      <c r="I6" s="17"/>
      <c r="J6" s="17"/>
      <c r="K6" s="17"/>
      <c r="L6" s="17"/>
      <c r="M6" s="17"/>
    </row>
    <row r="7" spans="1:13" s="1" customFormat="1" ht="18" customHeight="1" x14ac:dyDescent="0.25">
      <c r="A7" s="6">
        <v>1</v>
      </c>
      <c r="B7" s="16" t="s">
        <v>21</v>
      </c>
      <c r="C7" s="7">
        <v>8805</v>
      </c>
      <c r="D7" s="7">
        <v>9685.5</v>
      </c>
      <c r="E7" s="7">
        <v>9861.6</v>
      </c>
      <c r="F7" s="7">
        <f t="shared" ref="F7" si="0">SUM(C7:E7)/3</f>
        <v>9450.6999999999989</v>
      </c>
      <c r="G7" s="7">
        <f t="shared" ref="G7" si="1">SQRT(((SUMSQ(C7-F7))+(SUMSQ(D7-F7))+(SUMSQ(E7-F7)))/2)</f>
        <v>566.0822996702866</v>
      </c>
      <c r="H7" s="7">
        <f t="shared" ref="H7" si="2">G7/F7*100</f>
        <v>5.9898451931633279</v>
      </c>
      <c r="I7" s="6">
        <v>12</v>
      </c>
      <c r="J7" s="6" t="s">
        <v>14</v>
      </c>
      <c r="K7" s="6"/>
      <c r="L7" s="7">
        <f>MIN(C7:E7)</f>
        <v>8805</v>
      </c>
      <c r="M7" s="7">
        <f t="shared" ref="M7:M11" si="3">I7*L7</f>
        <v>105660</v>
      </c>
    </row>
    <row r="8" spans="1:13" s="1" customFormat="1" ht="18" customHeight="1" x14ac:dyDescent="0.25">
      <c r="A8" s="6">
        <v>2</v>
      </c>
      <c r="B8" s="16" t="s">
        <v>22</v>
      </c>
      <c r="C8" s="7">
        <v>4185</v>
      </c>
      <c r="D8" s="7">
        <v>4603.5</v>
      </c>
      <c r="E8" s="7">
        <v>4687.2</v>
      </c>
      <c r="F8" s="7">
        <f>SUM(C8:E8)/3</f>
        <v>4491.9000000000005</v>
      </c>
      <c r="G8" s="7">
        <f>SQRT(((SUMSQ(C8-F8))+(SUMSQ(D8-F8))+(SUMSQ(E8-F8)))/2)</f>
        <v>269.0578562317034</v>
      </c>
      <c r="H8" s="7">
        <f>G8/F8*100</f>
        <v>5.9898451931633243</v>
      </c>
      <c r="I8" s="6">
        <v>6</v>
      </c>
      <c r="J8" s="6" t="s">
        <v>14</v>
      </c>
      <c r="K8" s="6"/>
      <c r="L8" s="7">
        <f t="shared" ref="L8:L11" si="4">MIN(C8:E8)</f>
        <v>4185</v>
      </c>
      <c r="M8" s="7">
        <f t="shared" si="3"/>
        <v>25110</v>
      </c>
    </row>
    <row r="9" spans="1:13" s="1" customFormat="1" ht="18" customHeight="1" x14ac:dyDescent="0.25">
      <c r="A9" s="6">
        <v>3</v>
      </c>
      <c r="B9" s="16" t="s">
        <v>23</v>
      </c>
      <c r="C9" s="7">
        <v>295</v>
      </c>
      <c r="D9" s="7">
        <v>324.5</v>
      </c>
      <c r="E9" s="7">
        <v>330.4</v>
      </c>
      <c r="F9" s="7">
        <f>SUM(C9:E9)/3</f>
        <v>316.63333333333333</v>
      </c>
      <c r="G9" s="7">
        <f>SQRT(((SUMSQ(C9-F9))+(SUMSQ(D9-F9))+(SUMSQ(E9-F9)))/2)</f>
        <v>18.96584649661947</v>
      </c>
      <c r="H9" s="7">
        <f>G9/F9*100</f>
        <v>5.9898451931633234</v>
      </c>
      <c r="I9" s="6">
        <v>5</v>
      </c>
      <c r="J9" s="6" t="s">
        <v>14</v>
      </c>
      <c r="K9" s="6"/>
      <c r="L9" s="7">
        <f t="shared" si="4"/>
        <v>295</v>
      </c>
      <c r="M9" s="7">
        <f t="shared" si="3"/>
        <v>1475</v>
      </c>
    </row>
    <row r="10" spans="1:13" s="1" customFormat="1" ht="18" customHeight="1" x14ac:dyDescent="0.25">
      <c r="A10" s="6">
        <v>4</v>
      </c>
      <c r="B10" s="16" t="s">
        <v>24</v>
      </c>
      <c r="C10" s="7">
        <v>515</v>
      </c>
      <c r="D10" s="7">
        <v>566.5</v>
      </c>
      <c r="E10" s="7">
        <v>576.79999999999995</v>
      </c>
      <c r="F10" s="7">
        <f>SUM(C10:E10)/3</f>
        <v>552.76666666666665</v>
      </c>
      <c r="G10" s="7">
        <f>SQRT(((SUMSQ(C10-F10))+(SUMSQ(D10-F10))+(SUMSQ(E10-F10)))/2)</f>
        <v>33.109867612742462</v>
      </c>
      <c r="H10" s="7">
        <f>G10/F10*100</f>
        <v>5.9898451931633234</v>
      </c>
      <c r="I10" s="6">
        <v>6</v>
      </c>
      <c r="J10" s="6" t="s">
        <v>14</v>
      </c>
      <c r="K10" s="6"/>
      <c r="L10" s="7">
        <f t="shared" si="4"/>
        <v>515</v>
      </c>
      <c r="M10" s="7">
        <f t="shared" si="3"/>
        <v>3090</v>
      </c>
    </row>
    <row r="11" spans="1:13" s="1" customFormat="1" ht="18" customHeight="1" x14ac:dyDescent="0.25">
      <c r="A11" s="6">
        <v>5</v>
      </c>
      <c r="B11" s="16" t="s">
        <v>25</v>
      </c>
      <c r="C11" s="7">
        <v>2020</v>
      </c>
      <c r="D11" s="7">
        <v>2222</v>
      </c>
      <c r="E11" s="7">
        <v>2262.4</v>
      </c>
      <c r="F11" s="7">
        <f>SUM(C11:E11)/3</f>
        <v>2168.1333333333332</v>
      </c>
      <c r="G11" s="7">
        <f>SQRT(((SUMSQ(C11-F11))+(SUMSQ(D11-F11))+(SUMSQ(E11-F11)))/2)</f>
        <v>129.8678302480385</v>
      </c>
      <c r="H11" s="7">
        <f>G11/F11*100</f>
        <v>5.9898451931633279</v>
      </c>
      <c r="I11" s="6">
        <v>12</v>
      </c>
      <c r="J11" s="6" t="s">
        <v>14</v>
      </c>
      <c r="K11" s="6"/>
      <c r="L11" s="7">
        <f t="shared" si="4"/>
        <v>2020</v>
      </c>
      <c r="M11" s="7">
        <f t="shared" si="3"/>
        <v>24240</v>
      </c>
    </row>
    <row r="12" spans="1:13" s="1" customFormat="1" ht="24" customHeight="1" x14ac:dyDescent="0.25">
      <c r="A12" s="8"/>
      <c r="B12" s="9" t="s">
        <v>15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10">
        <f>SUM(M7:M11)</f>
        <v>159575</v>
      </c>
    </row>
    <row r="13" spans="1:13" s="1" customFormat="1" ht="24" customHeight="1" x14ac:dyDescent="0.25">
      <c r="B13" s="11"/>
      <c r="M13" s="12"/>
    </row>
    <row r="14" spans="1:13" s="14" customFormat="1" ht="15.75" x14ac:dyDescent="0.25">
      <c r="A14" s="13" t="s">
        <v>26</v>
      </c>
    </row>
    <row r="15" spans="1:13" s="1" customFormat="1" x14ac:dyDescent="0.25"/>
    <row r="16" spans="1:13" s="1" customFormat="1" x14ac:dyDescent="0.25">
      <c r="B16" s="1" t="s">
        <v>16</v>
      </c>
      <c r="C16" s="15"/>
      <c r="D16" s="15"/>
      <c r="E16" s="1" t="s">
        <v>17</v>
      </c>
    </row>
    <row r="17" s="1" customFormat="1" x14ac:dyDescent="0.25"/>
    <row r="18" s="1" customFormat="1" x14ac:dyDescent="0.25"/>
    <row r="19" s="1" customFormat="1" x14ac:dyDescent="0.25"/>
  </sheetData>
  <mergeCells count="12">
    <mergeCell ref="A5:A6"/>
    <mergeCell ref="B5:B6"/>
    <mergeCell ref="C5:E5"/>
    <mergeCell ref="F5:F6"/>
    <mergeCell ref="I5:I6"/>
    <mergeCell ref="J5:J6"/>
    <mergeCell ref="L5:L6"/>
    <mergeCell ref="M5:M6"/>
    <mergeCell ref="B3:H3"/>
    <mergeCell ref="G5:G6"/>
    <mergeCell ref="H5:H6"/>
    <mergeCell ref="K5:K6"/>
  </mergeCells>
  <pageMargins left="0.70866141732283472" right="0.70866141732283472" top="0.74803149606299213" bottom="0.74803149606299213" header="0.31496062992125984" footer="0.31496062992125984"/>
  <pageSetup paperSize="9" scale="7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KONTRAKT</dc:creator>
  <cp:lastModifiedBy>KONTRAKT</cp:lastModifiedBy>
  <cp:lastPrinted>2026-07-16T08:09:12Z</cp:lastPrinted>
  <dcterms:created xsi:type="dcterms:W3CDTF">2024-06-03T08:12:31Z</dcterms:created>
  <dcterms:modified xsi:type="dcterms:W3CDTF">2026-07-16T09:46:20Z</dcterms:modified>
</cp:coreProperties>
</file>