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0" windowWidth="20730" windowHeight="11760" tabRatio="304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Лист1!$A$1:$M$27</definedName>
  </definedNames>
  <calcPr calcId="152511"/>
</workbook>
</file>

<file path=xl/calcChain.xml><?xml version="1.0" encoding="utf-8"?>
<calcChain xmlns="http://schemas.openxmlformats.org/spreadsheetml/2006/main">
  <c r="M13" i="1" l="1"/>
  <c r="M14" i="1"/>
  <c r="M15" i="1"/>
  <c r="M16" i="1"/>
  <c r="M12" i="1"/>
  <c r="J13" i="1" l="1"/>
  <c r="I13" i="1"/>
  <c r="H13" i="1"/>
  <c r="K13" i="1" l="1"/>
  <c r="L13" i="1" s="1"/>
  <c r="J14" i="1" l="1"/>
  <c r="J15" i="1"/>
  <c r="J16" i="1"/>
  <c r="H14" i="1"/>
  <c r="H15" i="1"/>
  <c r="H16" i="1"/>
  <c r="I14" i="1"/>
  <c r="I15" i="1"/>
  <c r="I16" i="1"/>
  <c r="K16" i="1" l="1"/>
  <c r="L16" i="1" s="1"/>
  <c r="K15" i="1"/>
  <c r="K14" i="1"/>
  <c r="J12" i="1"/>
  <c r="H12" i="1"/>
  <c r="I12" i="1"/>
  <c r="M17" i="1" l="1"/>
  <c r="L14" i="1"/>
  <c r="K12" i="1"/>
  <c r="L12" i="1" s="1"/>
  <c r="L15" i="1"/>
</calcChain>
</file>

<file path=xl/sharedStrings.xml><?xml version="1.0" encoding="utf-8"?>
<sst xmlns="http://schemas.openxmlformats.org/spreadsheetml/2006/main" count="33" uniqueCount="29">
  <si>
    <t>№ п/п</t>
  </si>
  <si>
    <t>Наименование товара, работ, услуг</t>
  </si>
  <si>
    <t>Объем</t>
  </si>
  <si>
    <t>Ед.изм.</t>
  </si>
  <si>
    <t>Кол-во</t>
  </si>
  <si>
    <t>Совокупность значений</t>
  </si>
  <si>
    <t>Кол-во знач.</t>
  </si>
  <si>
    <t>Сред.квадр.откл. σ=</t>
  </si>
  <si>
    <t>Коэфф вариации V=</t>
  </si>
  <si>
    <t>Средн. арифм.</t>
  </si>
  <si>
    <t>РАСЧЕТ НАЧАЛЬНОЙ (МАКСИМАЛЬНОЙ) ЦЕНЫ ДОГОВОРА</t>
  </si>
  <si>
    <t>ИТОГО</t>
  </si>
  <si>
    <t>Поставщик №1</t>
  </si>
  <si>
    <t>Поставщик №2</t>
  </si>
  <si>
    <t>Поставщик №3</t>
  </si>
  <si>
    <t>Разработал: ______________Николаева О.Е.</t>
  </si>
  <si>
    <t>НМЦ, руб</t>
  </si>
  <si>
    <t>Цена за единицу, руб.</t>
  </si>
  <si>
    <t>Рассмотрены коммерческие предложения 3 (трех) организаций и выведена цена в качестве начальной (максимальной) цены договора.</t>
  </si>
  <si>
    <t xml:space="preserve">Для определения начальной (максимальной) цены договора используется метод сопоставимых рыночных цен (анализ рынка): </t>
  </si>
  <si>
    <t>усл ед</t>
  </si>
  <si>
    <t>Начальная (максимальная) цена договора  определена по минимальному значению в соответсвтии с п. 22.13 Положения о закупке товаров, работ, услуг Акционерного общества "Садово-парковое предприятие "Колпинское"</t>
  </si>
  <si>
    <t>«УТВЕРЖДАЮ»
Генеральный директор
АО «СПП «Колпинское»
 _____________ А.М. Пузакова
«27» июля 2026 г.</t>
  </si>
  <si>
    <t>на предоставление услуг по адаптации и сопровождению (установке, регистрации, тестированию, формированию в комплекты) экземпляров Справочной Правовой Системы КонсультантПлюс</t>
  </si>
  <si>
    <t>СПС Консультант Универсал смарт-комплект Базовый ОВП 12 мес</t>
  </si>
  <si>
    <t>СС Изменения по налогам и кадрам ОВП 12 мес</t>
  </si>
  <si>
    <t>СС Формы с комментариями о рисках для корпоративной работы ОВП 12 мес</t>
  </si>
  <si>
    <t>СС Готовые решения (Проф). Кадры (прием на работу) ОВП 12 мес</t>
  </si>
  <si>
    <t>CC Готовые решения (Проф). Госзакупки (223-ФЗ) ОВП 12 мес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</si>
</sst>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9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u/>
      <sz val="11"/>
      <color theme="1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64" fontId="0" fillId="3" borderId="0" xfId="0" applyNumberFormat="1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164" fontId="5" fillId="0" borderId="0" xfId="0" applyNumberFormat="1" applyFont="1" applyFill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5" fillId="5" borderId="0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164" fontId="5" fillId="6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" fontId="6" fillId="6" borderId="9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4" fontId="5" fillId="0" borderId="2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164" fontId="5" fillId="6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top" wrapText="1"/>
    </xf>
    <xf numFmtId="0" fontId="5" fillId="6" borderId="3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164" fontId="5" fillId="0" borderId="0" xfId="0" applyNumberFormat="1" applyFont="1" applyFill="1" applyAlignment="1">
      <alignment horizontal="right" vertical="center" wrapText="1"/>
    </xf>
    <xf numFmtId="164" fontId="8" fillId="0" borderId="0" xfId="0" applyNumberFormat="1" applyFont="1" applyFill="1" applyAlignment="1">
      <alignment horizontal="right" vertical="center" wrapText="1"/>
    </xf>
    <xf numFmtId="164" fontId="5" fillId="0" borderId="0" xfId="0" applyNumberFormat="1" applyFont="1" applyFill="1" applyAlignment="1">
      <alignment horizontal="center" vertical="center" wrapText="1"/>
    </xf>
    <xf numFmtId="164" fontId="5" fillId="6" borderId="4" xfId="0" applyNumberFormat="1" applyFont="1" applyFill="1" applyBorder="1" applyAlignment="1">
      <alignment horizontal="center" vertical="center" wrapText="1"/>
    </xf>
    <xf numFmtId="164" fontId="5" fillId="6" borderId="5" xfId="0" applyNumberFormat="1" applyFont="1" applyFill="1" applyBorder="1" applyAlignment="1">
      <alignment horizontal="center" vertical="center" wrapText="1"/>
    </xf>
    <xf numFmtId="164" fontId="5" fillId="6" borderId="2" xfId="0" applyNumberFormat="1" applyFont="1" applyFill="1" applyBorder="1" applyAlignment="1">
      <alignment horizontal="center" vertical="center" wrapText="1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39"/>
  <sheetViews>
    <sheetView tabSelected="1" view="pageBreakPreview" topLeftCell="A2" zoomScale="80" zoomScaleNormal="100" zoomScaleSheetLayoutView="80" workbookViewId="0">
      <selection activeCell="B6" sqref="B6:I8"/>
    </sheetView>
  </sheetViews>
  <sheetFormatPr defaultColWidth="9.140625" defaultRowHeight="15" x14ac:dyDescent="0.25"/>
  <cols>
    <col min="1" max="1" width="7.28515625" style="1" customWidth="1"/>
    <col min="2" max="2" width="94.28515625" style="4" customWidth="1"/>
    <col min="3" max="3" width="13" style="4" customWidth="1"/>
    <col min="4" max="4" width="10.85546875" style="4" customWidth="1"/>
    <col min="5" max="5" width="14.85546875" style="5" customWidth="1"/>
    <col min="6" max="6" width="13.85546875" style="5" customWidth="1"/>
    <col min="7" max="7" width="19.28515625" style="5" customWidth="1"/>
    <col min="8" max="8" width="14.7109375" style="2" customWidth="1"/>
    <col min="9" max="9" width="10.85546875" style="3" customWidth="1"/>
    <col min="10" max="10" width="20.7109375" style="1" customWidth="1"/>
    <col min="11" max="11" width="16.28515625" style="1" customWidth="1"/>
    <col min="12" max="12" width="22.140625" style="1" customWidth="1"/>
    <col min="13" max="13" width="23" style="2" customWidth="1"/>
    <col min="14" max="16" width="9.140625" style="1"/>
    <col min="17" max="17" width="14.42578125" style="1" bestFit="1" customWidth="1"/>
    <col min="18" max="16384" width="9.140625" style="1"/>
  </cols>
  <sheetData>
    <row r="1" spans="1:20" ht="23.25" customHeight="1" x14ac:dyDescent="0.25">
      <c r="B1" s="13"/>
      <c r="C1" s="13"/>
      <c r="D1" s="13"/>
      <c r="E1" s="13"/>
      <c r="F1" s="13"/>
      <c r="G1" s="13"/>
      <c r="H1" s="37"/>
      <c r="I1" s="37"/>
      <c r="J1" s="37"/>
      <c r="K1" s="37"/>
      <c r="L1" s="37"/>
      <c r="M1" s="37"/>
    </row>
    <row r="2" spans="1:20" ht="23.25" customHeight="1" x14ac:dyDescent="0.25">
      <c r="B2" s="13"/>
      <c r="C2" s="13"/>
      <c r="D2" s="13"/>
      <c r="E2" s="13"/>
      <c r="F2" s="13"/>
      <c r="G2" s="13"/>
      <c r="H2" s="37"/>
      <c r="I2" s="37"/>
      <c r="J2" s="37"/>
      <c r="K2" s="37"/>
      <c r="L2" s="37"/>
      <c r="M2" s="37"/>
    </row>
    <row r="3" spans="1:20" ht="117" customHeight="1" x14ac:dyDescent="0.25">
      <c r="A3" s="8"/>
      <c r="B3" s="39"/>
      <c r="C3" s="39"/>
      <c r="D3" s="39"/>
      <c r="E3" s="39"/>
      <c r="F3" s="39"/>
      <c r="G3" s="39"/>
      <c r="H3" s="39"/>
      <c r="I3" s="39"/>
      <c r="J3" s="39"/>
      <c r="K3" s="9"/>
      <c r="L3" s="40" t="s">
        <v>22</v>
      </c>
      <c r="M3" s="40"/>
    </row>
    <row r="4" spans="1:20" ht="26.25" customHeight="1" x14ac:dyDescent="0.25">
      <c r="A4" s="8"/>
      <c r="B4" s="19"/>
      <c r="C4" s="19"/>
      <c r="D4" s="19"/>
      <c r="E4" s="19"/>
      <c r="F4" s="19"/>
      <c r="G4" s="19"/>
      <c r="H4" s="19"/>
      <c r="I4" s="19"/>
      <c r="J4" s="41"/>
      <c r="K4" s="41"/>
      <c r="L4" s="41"/>
      <c r="M4" s="41"/>
    </row>
    <row r="5" spans="1:20" ht="21" customHeight="1" x14ac:dyDescent="0.25">
      <c r="A5" s="8"/>
      <c r="B5" s="39" t="s">
        <v>10</v>
      </c>
      <c r="C5" s="39"/>
      <c r="D5" s="39"/>
      <c r="E5" s="39"/>
      <c r="F5" s="39"/>
      <c r="G5" s="39"/>
      <c r="H5" s="39"/>
      <c r="I5" s="39"/>
      <c r="J5" s="41"/>
      <c r="K5" s="41"/>
      <c r="L5" s="41"/>
      <c r="M5" s="41"/>
    </row>
    <row r="6" spans="1:20" ht="21.75" customHeight="1" x14ac:dyDescent="0.25">
      <c r="A6" s="8"/>
      <c r="B6" s="42" t="s">
        <v>23</v>
      </c>
      <c r="C6" s="42"/>
      <c r="D6" s="42"/>
      <c r="E6" s="42"/>
      <c r="F6" s="42"/>
      <c r="G6" s="42"/>
      <c r="H6" s="42"/>
      <c r="I6" s="42"/>
      <c r="J6" s="41"/>
      <c r="K6" s="41"/>
      <c r="L6" s="41"/>
      <c r="M6" s="41"/>
    </row>
    <row r="7" spans="1:20" ht="12.75" customHeight="1" x14ac:dyDescent="0.25">
      <c r="A7" s="8"/>
      <c r="B7" s="42"/>
      <c r="C7" s="42"/>
      <c r="D7" s="42"/>
      <c r="E7" s="42"/>
      <c r="F7" s="42"/>
      <c r="G7" s="42"/>
      <c r="H7" s="42"/>
      <c r="I7" s="42"/>
      <c r="J7" s="40"/>
      <c r="K7" s="40"/>
      <c r="L7" s="40"/>
      <c r="M7" s="40"/>
    </row>
    <row r="8" spans="1:20" s="3" customFormat="1" ht="3" customHeight="1" x14ac:dyDescent="0.25">
      <c r="A8" s="10"/>
      <c r="B8" s="42"/>
      <c r="C8" s="42"/>
      <c r="D8" s="42"/>
      <c r="E8" s="42"/>
      <c r="F8" s="42"/>
      <c r="G8" s="42"/>
      <c r="H8" s="42"/>
      <c r="I8" s="42"/>
      <c r="J8" s="10"/>
      <c r="K8" s="10"/>
      <c r="L8" s="10"/>
      <c r="M8" s="10"/>
      <c r="N8" s="1"/>
      <c r="O8" s="1"/>
      <c r="P8" s="1"/>
      <c r="Q8" s="1"/>
      <c r="R8" s="1"/>
      <c r="S8" s="1"/>
      <c r="T8" s="1"/>
    </row>
    <row r="9" spans="1:20" s="3" customFormat="1" ht="15.75" hidden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"/>
      <c r="O9" s="1"/>
      <c r="P9" s="1"/>
      <c r="Q9" s="1"/>
      <c r="R9" s="1"/>
      <c r="S9" s="1"/>
      <c r="T9" s="1"/>
    </row>
    <row r="10" spans="1:20" s="6" customFormat="1" ht="52.5" customHeight="1" x14ac:dyDescent="0.25">
      <c r="A10" s="35" t="s">
        <v>0</v>
      </c>
      <c r="B10" s="35" t="s">
        <v>1</v>
      </c>
      <c r="C10" s="35" t="s">
        <v>2</v>
      </c>
      <c r="D10" s="35"/>
      <c r="E10" s="43" t="s">
        <v>17</v>
      </c>
      <c r="F10" s="44"/>
      <c r="G10" s="45"/>
      <c r="H10" s="34" t="s">
        <v>9</v>
      </c>
      <c r="I10" s="35" t="s">
        <v>6</v>
      </c>
      <c r="J10" s="35" t="s">
        <v>7</v>
      </c>
      <c r="K10" s="35" t="s">
        <v>8</v>
      </c>
      <c r="L10" s="35" t="s">
        <v>5</v>
      </c>
      <c r="M10" s="34" t="s">
        <v>16</v>
      </c>
      <c r="N10" s="1"/>
      <c r="O10" s="1"/>
      <c r="P10" s="1"/>
      <c r="Q10" s="1"/>
      <c r="R10" s="1"/>
      <c r="S10" s="1"/>
      <c r="T10" s="1"/>
    </row>
    <row r="11" spans="1:20" s="6" customFormat="1" ht="31.5" x14ac:dyDescent="0.25">
      <c r="A11" s="35"/>
      <c r="B11" s="38"/>
      <c r="C11" s="14" t="s">
        <v>3</v>
      </c>
      <c r="D11" s="22" t="s">
        <v>4</v>
      </c>
      <c r="E11" s="20" t="s">
        <v>12</v>
      </c>
      <c r="F11" s="20" t="s">
        <v>13</v>
      </c>
      <c r="G11" s="20" t="s">
        <v>14</v>
      </c>
      <c r="H11" s="34"/>
      <c r="I11" s="35"/>
      <c r="J11" s="35"/>
      <c r="K11" s="35"/>
      <c r="L11" s="35"/>
      <c r="M11" s="34"/>
      <c r="N11" s="1"/>
      <c r="O11" s="1"/>
      <c r="P11" s="1"/>
      <c r="Q11" s="1"/>
      <c r="R11" s="1"/>
      <c r="S11" s="1"/>
      <c r="T11" s="1"/>
    </row>
    <row r="12" spans="1:20" s="3" customFormat="1" ht="18.75" x14ac:dyDescent="0.25">
      <c r="A12" s="15">
        <v>1</v>
      </c>
      <c r="B12" s="25" t="s">
        <v>24</v>
      </c>
      <c r="C12" s="29" t="s">
        <v>20</v>
      </c>
      <c r="D12" s="16">
        <v>1</v>
      </c>
      <c r="E12" s="28">
        <v>90221.88</v>
      </c>
      <c r="F12" s="27">
        <v>98341.8</v>
      </c>
      <c r="G12" s="23">
        <v>94732.92</v>
      </c>
      <c r="H12" s="21">
        <f t="shared" ref="H12:H16" si="0">ROUND((E12+F12+G12)/3,2)</f>
        <v>94432.2</v>
      </c>
      <c r="I12" s="15">
        <f>COUNT(E12:F12:G12)</f>
        <v>3</v>
      </c>
      <c r="J12" s="16">
        <f>STDEV(E12:F12:G12)</f>
        <v>4068.3042647275033</v>
      </c>
      <c r="K12" s="16">
        <f t="shared" ref="K12:K16" si="1">J12/H12*100</f>
        <v>4.3081748224943439</v>
      </c>
      <c r="L12" s="17" t="str">
        <f t="shared" ref="L12:L16" si="2">IF(K12&lt;33,"ОДНОРОДНЫЕ","НЕОДНОРОДНЫЕ")</f>
        <v>ОДНОРОДНЫЕ</v>
      </c>
      <c r="M12" s="21">
        <f>E12</f>
        <v>90221.88</v>
      </c>
    </row>
    <row r="13" spans="1:20" s="3" customFormat="1" ht="18.75" x14ac:dyDescent="0.25">
      <c r="A13" s="15">
        <v>2</v>
      </c>
      <c r="B13" s="25" t="s">
        <v>25</v>
      </c>
      <c r="C13" s="29" t="s">
        <v>20</v>
      </c>
      <c r="D13" s="16">
        <v>1</v>
      </c>
      <c r="E13" s="28">
        <v>283.68</v>
      </c>
      <c r="F13" s="27">
        <v>309.24</v>
      </c>
      <c r="G13" s="23">
        <v>297.83999999999997</v>
      </c>
      <c r="H13" s="21">
        <f t="shared" si="0"/>
        <v>296.92</v>
      </c>
      <c r="I13" s="15">
        <f>COUNT(E13:F13:G13)</f>
        <v>3</v>
      </c>
      <c r="J13" s="16">
        <f>STDEV(E13:F13:G13)</f>
        <v>12.804811595646379</v>
      </c>
      <c r="K13" s="16">
        <f t="shared" si="1"/>
        <v>4.3125460041918293</v>
      </c>
      <c r="L13" s="17" t="str">
        <f t="shared" si="2"/>
        <v>ОДНОРОДНЫЕ</v>
      </c>
      <c r="M13" s="21">
        <f t="shared" ref="M13:M16" si="3">E13</f>
        <v>283.68</v>
      </c>
    </row>
    <row r="14" spans="1:20" s="3" customFormat="1" ht="18.75" x14ac:dyDescent="0.25">
      <c r="A14" s="15">
        <v>3</v>
      </c>
      <c r="B14" s="25" t="s">
        <v>26</v>
      </c>
      <c r="C14" s="29" t="s">
        <v>20</v>
      </c>
      <c r="D14" s="16">
        <v>1</v>
      </c>
      <c r="E14" s="28">
        <v>283.68</v>
      </c>
      <c r="F14" s="23">
        <v>309.24</v>
      </c>
      <c r="G14" s="23">
        <v>297.83999999999997</v>
      </c>
      <c r="H14" s="21">
        <f t="shared" si="0"/>
        <v>296.92</v>
      </c>
      <c r="I14" s="15">
        <f>COUNT(E14:F14:G14)</f>
        <v>3</v>
      </c>
      <c r="J14" s="16">
        <f>STDEV(E14:F14:G14)</f>
        <v>12.804811595646379</v>
      </c>
      <c r="K14" s="16">
        <f t="shared" si="1"/>
        <v>4.3125460041918293</v>
      </c>
      <c r="L14" s="17" t="str">
        <f t="shared" si="2"/>
        <v>ОДНОРОДНЫЕ</v>
      </c>
      <c r="M14" s="21">
        <f t="shared" si="3"/>
        <v>283.68</v>
      </c>
    </row>
    <row r="15" spans="1:20" s="3" customFormat="1" ht="18.75" x14ac:dyDescent="0.25">
      <c r="A15" s="15">
        <v>4</v>
      </c>
      <c r="B15" s="25" t="s">
        <v>27</v>
      </c>
      <c r="C15" s="29" t="s">
        <v>20</v>
      </c>
      <c r="D15" s="16">
        <v>1</v>
      </c>
      <c r="E15" s="24">
        <v>567.6</v>
      </c>
      <c r="F15" s="23">
        <v>618.72</v>
      </c>
      <c r="G15" s="23">
        <v>595.91999999999996</v>
      </c>
      <c r="H15" s="21">
        <f t="shared" si="0"/>
        <v>594.08000000000004</v>
      </c>
      <c r="I15" s="15">
        <f>COUNT(E15:F15:G15)</f>
        <v>3</v>
      </c>
      <c r="J15" s="16">
        <f>STDEV(E15:F15:G15)</f>
        <v>25.609623191292759</v>
      </c>
      <c r="K15" s="16">
        <f t="shared" si="1"/>
        <v>4.3108037960026859</v>
      </c>
      <c r="L15" s="17" t="str">
        <f t="shared" si="2"/>
        <v>ОДНОРОДНЫЕ</v>
      </c>
      <c r="M15" s="21">
        <f t="shared" si="3"/>
        <v>567.6</v>
      </c>
    </row>
    <row r="16" spans="1:20" s="3" customFormat="1" ht="18.75" x14ac:dyDescent="0.25">
      <c r="A16" s="15">
        <v>5</v>
      </c>
      <c r="B16" s="25" t="s">
        <v>28</v>
      </c>
      <c r="C16" s="29" t="s">
        <v>20</v>
      </c>
      <c r="D16" s="16">
        <v>1</v>
      </c>
      <c r="E16" s="24">
        <v>567.6</v>
      </c>
      <c r="F16" s="23">
        <v>618.72</v>
      </c>
      <c r="G16" s="23">
        <v>595.91999999999996</v>
      </c>
      <c r="H16" s="21">
        <f t="shared" si="0"/>
        <v>594.08000000000004</v>
      </c>
      <c r="I16" s="15">
        <f>COUNT(E16:F16:G16)</f>
        <v>3</v>
      </c>
      <c r="J16" s="16">
        <f>STDEV(E16:F16:G16)</f>
        <v>25.609623191292759</v>
      </c>
      <c r="K16" s="16">
        <f t="shared" si="1"/>
        <v>4.3108037960026859</v>
      </c>
      <c r="L16" s="17" t="str">
        <f t="shared" si="2"/>
        <v>ОДНОРОДНЫЕ</v>
      </c>
      <c r="M16" s="21">
        <f t="shared" si="3"/>
        <v>567.6</v>
      </c>
    </row>
    <row r="17" spans="1:14" s="7" customFormat="1" ht="20.25" customHeight="1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31" t="s">
        <v>11</v>
      </c>
      <c r="K17" s="32"/>
      <c r="L17" s="33"/>
      <c r="M17" s="26">
        <f>SUM(M12:M16)</f>
        <v>91924.44</v>
      </c>
    </row>
    <row r="18" spans="1:14" ht="18.75" x14ac:dyDescent="0.25">
      <c r="A18" s="13"/>
      <c r="B18" s="30" t="s">
        <v>18</v>
      </c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</row>
    <row r="19" spans="1:14" ht="15.75" customHeight="1" x14ac:dyDescent="0.25">
      <c r="A19" s="13"/>
      <c r="B19" s="30" t="s">
        <v>19</v>
      </c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</row>
    <row r="20" spans="1:14" ht="20.25" customHeight="1" x14ac:dyDescent="0.25">
      <c r="A20" s="13"/>
      <c r="B20" s="30" t="s">
        <v>21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</row>
    <row r="21" spans="1:14" ht="15.75" customHeight="1" x14ac:dyDescent="0.25">
      <c r="A21" s="13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</row>
    <row r="22" spans="1:14" ht="15.75" customHeight="1" x14ac:dyDescent="0.25">
      <c r="A22" s="13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</row>
    <row r="23" spans="1:14" ht="15.75" customHeight="1" x14ac:dyDescent="0.25">
      <c r="A23" s="13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</row>
    <row r="24" spans="1:14" ht="15.75" customHeight="1" x14ac:dyDescent="0.25">
      <c r="A24" s="13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</row>
    <row r="25" spans="1:14" ht="24.75" customHeight="1" x14ac:dyDescent="0.25">
      <c r="A25" s="13"/>
      <c r="B25" s="18" t="s">
        <v>15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</row>
    <row r="26" spans="1:14" ht="15.75" x14ac:dyDescent="0.25">
      <c r="A26" s="13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</row>
    <row r="27" spans="1:14" ht="15.75" x14ac:dyDescent="0.25">
      <c r="A27" s="13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</row>
    <row r="28" spans="1:14" ht="15.75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</row>
    <row r="29" spans="1:14" ht="15.75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</row>
    <row r="30" spans="1:14" ht="15.75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</row>
    <row r="31" spans="1:14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</row>
    <row r="32" spans="1:14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</row>
    <row r="33" spans="1:13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</row>
    <row r="34" spans="1:13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</row>
    <row r="35" spans="1:13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</row>
    <row r="36" spans="1:13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</row>
    <row r="37" spans="1:13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</row>
    <row r="38" spans="1:13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</row>
    <row r="39" spans="1:13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</row>
    <row r="40" spans="1:13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</row>
    <row r="41" spans="1:13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</row>
    <row r="42" spans="1:13" ht="22.5" customHeight="1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</row>
    <row r="43" spans="1:13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</row>
    <row r="44" spans="1:13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</row>
    <row r="45" spans="1:13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</row>
    <row r="46" spans="1:13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</row>
    <row r="47" spans="1:13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</row>
    <row r="48" spans="1:13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</row>
    <row r="49" spans="1:13" ht="8.25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</row>
    <row r="50" spans="1:13" ht="21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</row>
    <row r="51" spans="1:13" ht="21" customHeight="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</row>
    <row r="52" spans="1:13" ht="4.5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</row>
    <row r="53" spans="1:13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</row>
    <row r="54" spans="1:13" ht="18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</row>
    <row r="55" spans="1:13" ht="18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</row>
    <row r="56" spans="1:13" ht="36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</row>
    <row r="57" spans="1:13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</row>
    <row r="59" spans="1:13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</row>
    <row r="60" spans="1:13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</row>
    <row r="61" spans="1:13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</row>
    <row r="62" spans="1:13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 spans="1:13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</row>
    <row r="64" spans="1:13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 spans="1:13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</row>
    <row r="66" spans="1:13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 spans="1:13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</row>
    <row r="68" spans="1:13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</row>
    <row r="69" spans="1:13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</row>
    <row r="70" spans="1:13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</row>
    <row r="71" spans="1:13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</row>
    <row r="72" spans="1:13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</row>
    <row r="73" spans="1:13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</row>
    <row r="74" spans="1:13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</row>
    <row r="75" spans="1:13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</row>
    <row r="76" spans="1:13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</row>
    <row r="77" spans="1:13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</row>
    <row r="78" spans="1:13" ht="26.1" customHeight="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</row>
    <row r="79" spans="1:13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</row>
    <row r="80" spans="1:13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</row>
    <row r="81" spans="1:13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</row>
    <row r="82" spans="1:13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</row>
    <row r="83" spans="1:13" ht="26.1" customHeight="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</row>
    <row r="84" spans="1:13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</row>
    <row r="85" spans="1:13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</row>
    <row r="86" spans="1:13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</row>
    <row r="87" spans="1:13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</row>
    <row r="88" spans="1:13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</row>
    <row r="89" spans="1:13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</row>
    <row r="90" spans="1:13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</row>
    <row r="91" spans="1:13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</row>
    <row r="92" spans="1:13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</row>
    <row r="93" spans="1:13" ht="24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</row>
    <row r="94" spans="1:13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</row>
    <row r="95" spans="1:13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</row>
    <row r="96" spans="1:13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</row>
    <row r="97" spans="1:13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</row>
    <row r="98" spans="1:13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</row>
    <row r="99" spans="1:13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</row>
    <row r="100" spans="1:13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</row>
    <row r="101" spans="1:13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</row>
    <row r="102" spans="1:13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</row>
    <row r="103" spans="1:13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</row>
    <row r="104" spans="1:13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</row>
    <row r="105" spans="1:13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</row>
    <row r="106" spans="1:13" x14ac:dyDescent="0.25">
      <c r="B106" s="1"/>
      <c r="C106" s="1"/>
      <c r="D106" s="1"/>
      <c r="E106" s="1"/>
      <c r="F106" s="1"/>
      <c r="G106" s="1"/>
      <c r="H106" s="1"/>
      <c r="I106" s="1"/>
      <c r="M106" s="1"/>
    </row>
    <row r="107" spans="1:13" x14ac:dyDescent="0.25">
      <c r="B107" s="1"/>
      <c r="C107" s="1"/>
      <c r="D107" s="1"/>
      <c r="E107" s="1"/>
      <c r="F107" s="1"/>
      <c r="G107" s="1"/>
      <c r="H107" s="1"/>
      <c r="I107" s="1"/>
      <c r="M107" s="1"/>
    </row>
    <row r="108" spans="1:13" x14ac:dyDescent="0.25">
      <c r="B108" s="1"/>
      <c r="C108" s="1"/>
      <c r="D108" s="1"/>
      <c r="E108" s="1"/>
      <c r="F108" s="1"/>
      <c r="G108" s="1"/>
      <c r="H108" s="1"/>
      <c r="I108" s="1"/>
      <c r="M108" s="1"/>
    </row>
    <row r="109" spans="1:13" x14ac:dyDescent="0.25">
      <c r="B109" s="1"/>
      <c r="C109" s="1"/>
      <c r="D109" s="1"/>
      <c r="E109" s="1"/>
      <c r="F109" s="1"/>
      <c r="G109" s="1"/>
      <c r="H109" s="1"/>
      <c r="I109" s="1"/>
      <c r="M109" s="1"/>
    </row>
    <row r="110" spans="1:13" x14ac:dyDescent="0.25">
      <c r="B110" s="1"/>
      <c r="C110" s="1"/>
      <c r="D110" s="1"/>
      <c r="E110" s="1"/>
      <c r="F110" s="1"/>
      <c r="G110" s="1"/>
      <c r="H110" s="1"/>
      <c r="I110" s="1"/>
      <c r="M110" s="1"/>
    </row>
    <row r="111" spans="1:13" x14ac:dyDescent="0.25">
      <c r="B111" s="1"/>
      <c r="C111" s="1"/>
      <c r="D111" s="1"/>
      <c r="E111" s="1"/>
      <c r="F111" s="1"/>
      <c r="G111" s="1"/>
      <c r="H111" s="1"/>
      <c r="I111" s="1"/>
      <c r="M111" s="1"/>
    </row>
    <row r="112" spans="1:13" x14ac:dyDescent="0.25">
      <c r="B112" s="1"/>
      <c r="C112" s="1"/>
      <c r="D112" s="1"/>
      <c r="E112" s="1"/>
      <c r="F112" s="1"/>
      <c r="G112" s="1"/>
      <c r="H112" s="1"/>
      <c r="I112" s="1"/>
      <c r="M112" s="1"/>
    </row>
    <row r="113" spans="2:13" x14ac:dyDescent="0.25">
      <c r="B113" s="1"/>
      <c r="C113" s="1"/>
      <c r="D113" s="1"/>
      <c r="E113" s="1"/>
      <c r="F113" s="1"/>
      <c r="G113" s="1"/>
      <c r="H113" s="1"/>
      <c r="I113" s="1"/>
      <c r="M113" s="1"/>
    </row>
    <row r="114" spans="2:13" x14ac:dyDescent="0.25">
      <c r="B114" s="1"/>
      <c r="C114" s="1"/>
      <c r="D114" s="1"/>
      <c r="E114" s="1"/>
      <c r="F114" s="1"/>
      <c r="G114" s="1"/>
      <c r="H114" s="1"/>
      <c r="I114" s="1"/>
      <c r="M114" s="1"/>
    </row>
    <row r="115" spans="2:13" x14ac:dyDescent="0.25">
      <c r="B115" s="1"/>
      <c r="C115" s="1"/>
      <c r="D115" s="1"/>
      <c r="E115" s="1"/>
      <c r="F115" s="1"/>
      <c r="G115" s="1"/>
      <c r="H115" s="1"/>
      <c r="I115" s="1"/>
      <c r="M115" s="1"/>
    </row>
    <row r="116" spans="2:13" x14ac:dyDescent="0.25">
      <c r="B116" s="1"/>
      <c r="C116" s="1"/>
      <c r="D116" s="1"/>
      <c r="E116" s="1"/>
      <c r="F116" s="1"/>
      <c r="G116" s="1"/>
      <c r="H116" s="1"/>
      <c r="I116" s="1"/>
      <c r="M116" s="1"/>
    </row>
    <row r="117" spans="2:13" x14ac:dyDescent="0.25">
      <c r="B117" s="1"/>
      <c r="C117" s="1"/>
      <c r="D117" s="1"/>
      <c r="E117" s="1"/>
      <c r="F117" s="1"/>
      <c r="G117" s="1"/>
      <c r="H117" s="1"/>
      <c r="I117" s="1"/>
      <c r="M117" s="1"/>
    </row>
    <row r="118" spans="2:13" x14ac:dyDescent="0.25">
      <c r="B118" s="1"/>
      <c r="C118" s="1"/>
      <c r="D118" s="1"/>
      <c r="E118" s="1"/>
      <c r="F118" s="1"/>
      <c r="G118" s="1"/>
      <c r="H118" s="1"/>
      <c r="I118" s="1"/>
      <c r="M118" s="1"/>
    </row>
    <row r="119" spans="2:13" x14ac:dyDescent="0.25">
      <c r="B119" s="1"/>
      <c r="C119" s="1"/>
      <c r="D119" s="1"/>
      <c r="E119" s="1"/>
      <c r="F119" s="1"/>
      <c r="G119" s="1"/>
      <c r="H119" s="1"/>
      <c r="I119" s="1"/>
      <c r="M119" s="1"/>
    </row>
    <row r="120" spans="2:13" x14ac:dyDescent="0.25">
      <c r="B120" s="1"/>
      <c r="C120" s="1"/>
      <c r="D120" s="1"/>
      <c r="E120" s="1"/>
      <c r="F120" s="1"/>
      <c r="G120" s="1"/>
      <c r="H120" s="1"/>
      <c r="I120" s="1"/>
      <c r="M120" s="1"/>
    </row>
    <row r="121" spans="2:13" x14ac:dyDescent="0.25">
      <c r="B121" s="1"/>
      <c r="C121" s="1"/>
      <c r="D121" s="1"/>
      <c r="E121" s="1"/>
      <c r="F121" s="1"/>
      <c r="G121" s="1"/>
      <c r="H121" s="1"/>
      <c r="I121" s="1"/>
      <c r="M121" s="1"/>
    </row>
    <row r="122" spans="2:13" x14ac:dyDescent="0.25">
      <c r="B122" s="1"/>
      <c r="C122" s="1"/>
      <c r="D122" s="1"/>
      <c r="E122" s="1"/>
      <c r="F122" s="1"/>
      <c r="G122" s="1"/>
      <c r="H122" s="1"/>
      <c r="I122" s="1"/>
      <c r="M122" s="1"/>
    </row>
    <row r="123" spans="2:13" x14ac:dyDescent="0.25">
      <c r="B123" s="1"/>
      <c r="C123" s="1"/>
      <c r="D123" s="1"/>
      <c r="E123" s="1"/>
      <c r="F123" s="1"/>
      <c r="G123" s="1"/>
      <c r="H123" s="1"/>
      <c r="I123" s="1"/>
      <c r="M123" s="1"/>
    </row>
    <row r="124" spans="2:13" x14ac:dyDescent="0.25">
      <c r="B124" s="1"/>
      <c r="C124" s="1"/>
      <c r="D124" s="1"/>
      <c r="E124" s="1"/>
      <c r="F124" s="1"/>
      <c r="G124" s="1"/>
      <c r="H124" s="1"/>
      <c r="I124" s="1"/>
      <c r="M124" s="1"/>
    </row>
    <row r="125" spans="2:13" x14ac:dyDescent="0.25">
      <c r="B125" s="1"/>
      <c r="C125" s="1"/>
      <c r="D125" s="1"/>
      <c r="E125" s="1"/>
      <c r="F125" s="1"/>
      <c r="G125" s="1"/>
      <c r="H125" s="1"/>
      <c r="I125" s="1"/>
      <c r="M125" s="1"/>
    </row>
    <row r="126" spans="2:13" x14ac:dyDescent="0.25">
      <c r="B126" s="1"/>
      <c r="C126" s="1"/>
      <c r="D126" s="1"/>
      <c r="E126" s="1"/>
      <c r="F126" s="1"/>
      <c r="G126" s="1"/>
      <c r="H126" s="1"/>
      <c r="I126" s="1"/>
      <c r="M126" s="1"/>
    </row>
    <row r="127" spans="2:13" x14ac:dyDescent="0.25">
      <c r="B127" s="1"/>
      <c r="C127" s="1"/>
      <c r="D127" s="1"/>
      <c r="E127" s="1"/>
      <c r="F127" s="1"/>
      <c r="G127" s="1"/>
      <c r="H127" s="1"/>
      <c r="I127" s="1"/>
      <c r="M127" s="1"/>
    </row>
    <row r="128" spans="2:13" x14ac:dyDescent="0.25">
      <c r="B128" s="1"/>
      <c r="C128" s="1"/>
      <c r="D128" s="1"/>
      <c r="E128" s="1"/>
      <c r="F128" s="1"/>
      <c r="G128" s="1"/>
      <c r="H128" s="1"/>
      <c r="I128" s="1"/>
      <c r="M128" s="1"/>
    </row>
    <row r="129" spans="2:13" x14ac:dyDescent="0.25">
      <c r="B129" s="1"/>
      <c r="C129" s="1"/>
      <c r="D129" s="1"/>
      <c r="E129" s="1"/>
      <c r="F129" s="1"/>
      <c r="G129" s="1"/>
      <c r="H129" s="1"/>
      <c r="I129" s="1"/>
      <c r="M129" s="1"/>
    </row>
    <row r="130" spans="2:13" x14ac:dyDescent="0.25">
      <c r="B130" s="1"/>
      <c r="C130" s="1"/>
      <c r="D130" s="1"/>
      <c r="E130" s="1"/>
      <c r="F130" s="1"/>
      <c r="G130" s="1"/>
      <c r="H130" s="1"/>
      <c r="I130" s="1"/>
      <c r="M130" s="1"/>
    </row>
    <row r="131" spans="2:13" x14ac:dyDescent="0.25">
      <c r="B131" s="1"/>
      <c r="C131" s="1"/>
      <c r="D131" s="1"/>
      <c r="E131" s="1"/>
      <c r="F131" s="1"/>
      <c r="G131" s="1"/>
      <c r="H131" s="1"/>
      <c r="I131" s="1"/>
      <c r="M131" s="1"/>
    </row>
    <row r="132" spans="2:13" x14ac:dyDescent="0.25">
      <c r="B132" s="1"/>
      <c r="C132" s="1"/>
      <c r="D132" s="1"/>
      <c r="E132" s="1"/>
      <c r="F132" s="1"/>
      <c r="G132" s="1"/>
      <c r="H132" s="1"/>
      <c r="I132" s="1"/>
      <c r="M132" s="1"/>
    </row>
    <row r="133" spans="2:13" x14ac:dyDescent="0.25">
      <c r="B133" s="1"/>
      <c r="C133" s="1"/>
      <c r="D133" s="1"/>
      <c r="E133" s="1"/>
      <c r="F133" s="1"/>
      <c r="G133" s="1"/>
      <c r="H133" s="1"/>
      <c r="I133" s="1"/>
      <c r="M133" s="1"/>
    </row>
    <row r="134" spans="2:13" x14ac:dyDescent="0.25">
      <c r="B134" s="1"/>
      <c r="C134" s="1"/>
      <c r="D134" s="1"/>
      <c r="E134" s="1"/>
      <c r="F134" s="1"/>
      <c r="G134" s="1"/>
      <c r="H134" s="1"/>
      <c r="I134" s="1"/>
      <c r="M134" s="1"/>
    </row>
    <row r="135" spans="2:13" x14ac:dyDescent="0.25">
      <c r="B135" s="1"/>
      <c r="C135" s="1"/>
      <c r="D135" s="1"/>
      <c r="E135" s="1"/>
      <c r="F135" s="1"/>
      <c r="G135" s="1"/>
      <c r="H135" s="1"/>
      <c r="I135" s="1"/>
      <c r="M135" s="1"/>
    </row>
    <row r="136" spans="2:13" x14ac:dyDescent="0.25">
      <c r="B136" s="1"/>
      <c r="C136" s="1"/>
      <c r="D136" s="1"/>
      <c r="E136" s="1"/>
      <c r="F136" s="1"/>
      <c r="G136" s="1"/>
      <c r="H136" s="1"/>
      <c r="I136" s="1"/>
      <c r="M136" s="1"/>
    </row>
    <row r="137" spans="2:13" x14ac:dyDescent="0.25">
      <c r="B137" s="1"/>
      <c r="C137" s="1"/>
      <c r="D137" s="1"/>
      <c r="E137" s="1"/>
      <c r="F137" s="1"/>
      <c r="G137" s="1"/>
      <c r="H137" s="1"/>
      <c r="I137" s="1"/>
      <c r="M137" s="1"/>
    </row>
    <row r="138" spans="2:13" x14ac:dyDescent="0.25">
      <c r="B138" s="1"/>
      <c r="C138" s="1"/>
      <c r="D138" s="1"/>
      <c r="E138" s="1"/>
      <c r="F138" s="1"/>
      <c r="G138" s="1"/>
      <c r="H138" s="1"/>
      <c r="I138" s="1"/>
      <c r="M138" s="1"/>
    </row>
    <row r="139" spans="2:13" x14ac:dyDescent="0.25">
      <c r="F139" s="1"/>
    </row>
  </sheetData>
  <mergeCells count="29">
    <mergeCell ref="H1:M1"/>
    <mergeCell ref="L10:L11"/>
    <mergeCell ref="A10:A11"/>
    <mergeCell ref="B10:B11"/>
    <mergeCell ref="C10:D10"/>
    <mergeCell ref="B3:J3"/>
    <mergeCell ref="L3:M3"/>
    <mergeCell ref="B5:I5"/>
    <mergeCell ref="J5:M5"/>
    <mergeCell ref="J6:M6"/>
    <mergeCell ref="J7:M7"/>
    <mergeCell ref="B6:I8"/>
    <mergeCell ref="J4:M4"/>
    <mergeCell ref="E10:G10"/>
    <mergeCell ref="H2:M2"/>
    <mergeCell ref="B27:M27"/>
    <mergeCell ref="B23:N23"/>
    <mergeCell ref="B24:N24"/>
    <mergeCell ref="B22:N22"/>
    <mergeCell ref="B19:N19"/>
    <mergeCell ref="B20:N20"/>
    <mergeCell ref="B21:N21"/>
    <mergeCell ref="B18:N18"/>
    <mergeCell ref="J17:L17"/>
    <mergeCell ref="M10:M11"/>
    <mergeCell ref="H10:H11"/>
    <mergeCell ref="I10:I11"/>
    <mergeCell ref="J10:J11"/>
    <mergeCell ref="K10:K11"/>
  </mergeCells>
  <conditionalFormatting sqref="L12:L16">
    <cfRule type="containsText" dxfId="2" priority="1" operator="containsText" text="НЕОДНОРОДНЫЕ">
      <formula>NOT(ISERROR(SEARCH("НЕОДНОРОДНЫЕ",L12)))</formula>
    </cfRule>
    <cfRule type="containsText" dxfId="1" priority="2" operator="containsText" text="ОДНОРОДНЫЕ">
      <formula>NOT(ISERROR(SEARCH("ОДНОРОДНЫЕ",L12)))</formula>
    </cfRule>
    <cfRule type="containsText" dxfId="0" priority="3" operator="containsText" text="НЕОДНОРОДНЫЕ">
      <formula>NOT(ISERROR(SEARCH("НЕОДНОРОДНЫЕ",L12)))</formula>
    </cfRule>
  </conditionalFormatting>
  <printOptions horizontalCentered="1"/>
  <pageMargins left="0.25" right="0.25" top="0.75" bottom="0.75" header="0.3" footer="0.3"/>
  <pageSetup paperSize="9" scale="50" fitToHeight="0" orientation="landscape" r:id="rId1"/>
  <colBreaks count="1" manualBreakCount="1">
    <brk id="13" min="2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pageSetup paperSize="9" orientation="portrait" horizontalDpi="180" verticalDpi="18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pageSetup paperSize="9" orientation="portrait" horizontalDpi="180" verticalDpi="18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2026-07-27T14:31:38Z</dcterms:modified>
</cp:coreProperties>
</file>