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30" yWindow="3930" windowWidth="28290" windowHeight="15165"/>
  </bookViews>
  <sheets>
    <sheet name="Пр.1.1 - ан.рын+РТ+нормир" sheetId="2" r:id="rId1"/>
  </sheets>
  <definedNames>
    <definedName name="_xlnm.Print_Area" localSheetId="0">'Пр.1.1 - ан.рын+РТ+нормир'!$A$1:$U$9</definedName>
  </definedNames>
  <calcPr calcId="145621"/>
</workbook>
</file>

<file path=xl/calcChain.xml><?xml version="1.0" encoding="utf-8"?>
<calcChain xmlns="http://schemas.openxmlformats.org/spreadsheetml/2006/main">
  <c r="R5" i="2" l="1"/>
  <c r="Q5" i="2"/>
  <c r="U5" i="2" s="1"/>
  <c r="N5" i="2"/>
  <c r="U6" i="2" l="1"/>
  <c r="S5" i="2"/>
</calcChain>
</file>

<file path=xl/sharedStrings.xml><?xml version="1.0" encoding="utf-8"?>
<sst xmlns="http://schemas.openxmlformats.org/spreadsheetml/2006/main" count="42" uniqueCount="40">
  <si>
    <t>Обоснование и расчет НМЦК</t>
  </si>
  <si>
    <r>
      <t>КТРУ</t>
    </r>
    <r>
      <rPr>
        <b/>
        <vertAlign val="superscript"/>
        <sz val="11"/>
        <color indexed="8"/>
        <rFont val="Times New Roman"/>
        <family val="1"/>
        <charset val="204"/>
      </rPr>
      <t>1</t>
    </r>
  </si>
  <si>
    <r>
      <t>ККН</t>
    </r>
    <r>
      <rPr>
        <b/>
        <vertAlign val="superscript"/>
        <sz val="11"/>
        <color indexed="8"/>
        <rFont val="Times New Roman"/>
        <family val="1"/>
        <charset val="204"/>
      </rPr>
      <t>2</t>
    </r>
  </si>
  <si>
    <t>ОКПД2</t>
  </si>
  <si>
    <t>Единица измере-ния</t>
  </si>
  <si>
    <t>№ п/п</t>
  </si>
  <si>
    <t>Наименование товара (работы, услуги)</t>
  </si>
  <si>
    <t>Номер источника ценовой информации (ИЦИ №i)* и цена единицы товара, работы, услуги, представленная i-тым ИЦИ (Цi), руб.</t>
  </si>
  <si>
    <r>
      <t xml:space="preserve">Средняя цена из Реестра товаров**, включая НДС, руб. </t>
    </r>
    <r>
      <rPr>
        <sz val="10"/>
        <rFont val="Times New Roman"/>
        <family val="1"/>
        <charset val="204"/>
      </rPr>
      <t xml:space="preserve">на </t>
    </r>
    <r>
      <rPr>
        <sz val="10"/>
        <color indexed="10"/>
        <rFont val="Times New Roman"/>
        <family val="1"/>
        <charset val="204"/>
      </rPr>
      <t>_._.20__</t>
    </r>
  </si>
  <si>
    <t xml:space="preserve">                                                                                                           предельная цена единицы товара, работы, услуги, установленная в рамках нормирования в сфере закупок***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</si>
  <si>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</si>
  <si>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</si>
  <si>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>Цена единицы продукции, принятая для расчета НМЦК</t>
  </si>
  <si>
    <t xml:space="preserve">НМЦК, руб. </t>
  </si>
  <si>
    <t>код</t>
  </si>
  <si>
    <t>ИЦИ №1</t>
  </si>
  <si>
    <t>ИЦИ №2</t>
  </si>
  <si>
    <t>ИЦИ №3</t>
  </si>
  <si>
    <t>ИЦИ №4</t>
  </si>
  <si>
    <t>ИЦИ №5</t>
  </si>
  <si>
    <t>&lt;ц&gt; - средн. арифм. величина цены единицы прод-ции, руб.</t>
  </si>
  <si>
    <t>Среднее квадратичное отклонение</t>
  </si>
  <si>
    <r>
      <t xml:space="preserve">V - коэф-нт вариации </t>
    </r>
    <r>
      <rPr>
        <i/>
        <sz val="10"/>
        <color indexed="10"/>
        <rFont val="Times New Roman"/>
        <family val="1"/>
        <charset val="204"/>
      </rPr>
      <t>(не должен превышать 33%)</t>
    </r>
  </si>
  <si>
    <t>8а</t>
  </si>
  <si>
    <t>8б</t>
  </si>
  <si>
    <t>9=3+4+5+6+7</t>
  </si>
  <si>
    <t>11 = кол-во ИЦИ</t>
  </si>
  <si>
    <t>12=            /n</t>
  </si>
  <si>
    <t>12а</t>
  </si>
  <si>
    <t>15=12а*10</t>
  </si>
  <si>
    <r>
      <t xml:space="preserve">    </t>
    </r>
    <r>
      <rPr>
        <vertAlign val="superscript"/>
        <sz val="10"/>
        <color indexed="8"/>
        <rFont val="Times New Roman"/>
        <family val="1"/>
        <charset val="204"/>
      </rPr>
      <t>1</t>
    </r>
    <r>
      <rPr>
        <b/>
        <sz val="10"/>
        <color indexed="8"/>
        <rFont val="Times New Roman"/>
        <family val="1"/>
        <charset val="204"/>
      </rPr>
      <t>КТРУ</t>
    </r>
    <r>
      <rPr>
        <sz val="10"/>
        <color indexed="8"/>
        <rFont val="Times New Roman"/>
        <family val="1"/>
        <charset val="204"/>
      </rPr>
      <t xml:space="preserve"> – каталог товаров, работ, услуг – систематизированный перечень ТРУ, включающий в себя информацию в соответствии с Правилами формирования и ведения в единой информационной системе в сфере закупок КТРУ и Правилами использования КТРУ, утвержденными постановлением Правительства РФ от 08.02.2017 №145</t>
    </r>
    <r>
      <rPr>
        <sz val="10"/>
        <color indexed="8"/>
        <rFont val="Times New Roman"/>
        <family val="1"/>
        <charset val="204"/>
      </rPr>
      <t>.</t>
    </r>
  </si>
  <si>
    <t>Начальная (максимальная) цена контракта (НМЦК)</t>
  </si>
  <si>
    <t xml:space="preserve">     * В соответствии с п. 2.1. приказа Минэкономразвития России от 02.10.2013 N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 в обосновании НМЦК, которое подлежит размещению в открытом доступе в сети "Интернет", не указываются наименования поставщиков (подрядчиков, исполнителей), представивших соответствующую информацию.</t>
  </si>
  <si>
    <r>
      <t xml:space="preserve">    </t>
    </r>
    <r>
      <rPr>
        <vertAlign val="superscript"/>
        <sz val="10"/>
        <color indexed="8"/>
        <rFont val="Times New Roman"/>
        <family val="1"/>
        <charset val="204"/>
      </rPr>
      <t>2</t>
    </r>
    <r>
      <rPr>
        <b/>
        <sz val="10"/>
        <color indexed="8"/>
        <rFont val="Times New Roman"/>
        <family val="1"/>
        <charset val="204"/>
      </rPr>
      <t>ККН</t>
    </r>
    <r>
      <rPr>
        <sz val="10"/>
        <color indexed="8"/>
        <rFont val="Times New Roman"/>
        <family val="1"/>
        <charset val="204"/>
      </rPr>
      <t xml:space="preserve"> - конечное каталожное наименование в соответствии с распоряжением Комитета по государственному заказу Санкт Петербурга (КГЗ) от 04.10.2017 №171-р</t>
    </r>
    <r>
      <rPr>
        <sz val="10"/>
        <color indexed="8"/>
        <rFont val="Times New Roman"/>
        <family val="1"/>
        <charset val="204"/>
      </rPr>
      <t>. Заказчик, наряду с информацией из КТРУ, использует информацию из Справочника ККН во исполнение положений указанного распоряжения, изданного КГЗ в целях реализации норм Закона №44-ФЗ и постановления Правительства СПб от 30.12.2013 №1095, что позволяет заказчику идентифицировать ТРУ и исключить установление требований к излишним характеристикам, не влияющим на потребительские свойства ТРУ. ККН размещен на официальном сайте КГЗ www.gov.spb.ru в разделе «Текущая деятельность» подраздел «Справочник конечных каталожных наименований»</t>
    </r>
  </si>
  <si>
    <t xml:space="preserve">     *** Предельная цена закупаемой продукции установлена в рамках нормирования в сфере закупок в соответствии с распоряжением администрации Фрунзенского района Санкт-Петербурга об утверждении требований к закупаемым администрацией Фрунзенского района Санкт-Петербурга, подведомственными ей государственными казенными учреждениями и государственными бюджетными учреждениями отдельным видам товаров, работ, услуг (в том числе предельных цен товаров, работ, услуг) в актуальной редакции.</t>
  </si>
  <si>
    <t>v - кол-во (объем) закупаемого товара (работы, услуги), ед.</t>
  </si>
  <si>
    <r>
      <t xml:space="preserve">    **Реестр товаров для обеспечения нужд Санкт-Петербурга (далее - Реестр товаров)  содержит информацию </t>
    </r>
    <r>
      <rPr>
        <sz val="11"/>
        <color indexed="8"/>
        <rFont val="Times New Roman"/>
        <family val="1"/>
        <charset val="204"/>
      </rPr>
      <t>в соответствии с распоряжением Комитета по государственному заказу СПб (КГЗ) от 24.08.2016 №160-р.  Раскрытие информации об источниках формирования средних цен из Реестра товаров будет осуществляться КГЗ при осуществлении контрольными органами контрольных мероприятий в отношении заказчика. Реестр товаров (при наличии в данном реестре информации о ценах на закупаемые ТРУ) рекомендуется использовать заказчикам в качестве источника общедоступной информации о ценах ТРУ. 
     В случае использования Реестра товаров осуществление сбора и анализа информации из других источников общедоступной информации о ценах ТРУ в соответствии с Методическими рекомендациями, утвержденными постановлением Правительства Санкт-Петербурга от 28.09.2016 N 840 не требуется (Приложение N 3 к ПП СПб от 28.09.2016 N 840).</t>
    </r>
  </si>
  <si>
    <t>71.20.19.130</t>
  </si>
  <si>
    <t>Услуги по оценке условий труда</t>
  </si>
  <si>
    <t>РАБ МЕСТ (Рабочее место)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</si>
</sst>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22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b/>
      <vertAlign val="superscript"/>
      <sz val="11"/>
      <color indexed="8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0"/>
      <color indexed="10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i/>
      <sz val="10"/>
      <color indexed="10"/>
      <name val="Times New Roman"/>
      <family val="1"/>
      <charset val="204"/>
    </font>
    <font>
      <sz val="12"/>
      <name val="Times New Roman"/>
      <family val="1"/>
      <charset val="204"/>
    </font>
    <font>
      <sz val="48"/>
      <color rgb="FFC00000"/>
      <name val="Calibri"/>
      <family val="2"/>
      <charset val="204"/>
      <scheme val="minor"/>
    </font>
    <font>
      <b/>
      <i/>
      <sz val="10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vertAlign val="superscript"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1"/>
      <color theme="7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21" fillId="0" borderId="0"/>
  </cellStyleXfs>
  <cellXfs count="69">
    <xf numFmtId="0" fontId="0" fillId="0" borderId="0" xfId="0"/>
    <xf numFmtId="4" fontId="16" fillId="2" borderId="6" xfId="0" applyNumberFormat="1" applyFont="1" applyFill="1" applyBorder="1" applyAlignment="1">
      <alignment horizontal="center" vertical="top" wrapText="1"/>
    </xf>
    <xf numFmtId="4" fontId="10" fillId="2" borderId="6" xfId="0" applyNumberFormat="1" applyFont="1" applyFill="1" applyBorder="1" applyAlignment="1">
      <alignment horizontal="center" vertical="center" wrapText="1"/>
    </xf>
    <xf numFmtId="4" fontId="16" fillId="2" borderId="6" xfId="0" applyNumberFormat="1" applyFont="1" applyFill="1" applyBorder="1" applyAlignment="1">
      <alignment horizontal="center" vertical="center" wrapText="1"/>
    </xf>
    <xf numFmtId="4" fontId="4" fillId="0" borderId="4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top" wrapText="1"/>
    </xf>
    <xf numFmtId="164" fontId="4" fillId="0" borderId="4" xfId="0" applyNumberFormat="1" applyFont="1" applyBorder="1" applyAlignment="1">
      <alignment horizontal="center" vertical="top" wrapText="1"/>
    </xf>
    <xf numFmtId="10" fontId="0" fillId="0" borderId="0" xfId="0" applyNumberFormat="1" applyAlignment="1">
      <alignment vertical="top"/>
    </xf>
    <xf numFmtId="0" fontId="0" fillId="0" borderId="0" xfId="0" applyAlignment="1">
      <alignment vertical="top"/>
    </xf>
    <xf numFmtId="1" fontId="0" fillId="0" borderId="0" xfId="0" applyNumberFormat="1" applyAlignment="1">
      <alignment vertical="top"/>
    </xf>
    <xf numFmtId="10" fontId="0" fillId="0" borderId="0" xfId="0" applyNumberFormat="1" applyAlignment="1">
      <alignment vertical="center"/>
    </xf>
    <xf numFmtId="10" fontId="10" fillId="0" borderId="0" xfId="0" applyNumberFormat="1" applyFont="1" applyAlignment="1">
      <alignment vertical="center"/>
    </xf>
    <xf numFmtId="0" fontId="4" fillId="2" borderId="6" xfId="0" applyFont="1" applyFill="1" applyBorder="1" applyAlignment="1">
      <alignment horizontal="center" vertical="center" wrapText="1"/>
    </xf>
    <xf numFmtId="10" fontId="10" fillId="0" borderId="0" xfId="0" applyNumberFormat="1" applyFont="1" applyAlignment="1">
      <alignment horizontal="center" vertical="center"/>
    </xf>
    <xf numFmtId="10" fontId="0" fillId="0" borderId="0" xfId="0" applyNumberFormat="1" applyAlignment="1">
      <alignment horizontal="center" vertical="center"/>
    </xf>
    <xf numFmtId="2" fontId="12" fillId="3" borderId="6" xfId="0" applyNumberFormat="1" applyFont="1" applyFill="1" applyBorder="1" applyAlignment="1">
      <alignment horizontal="center" vertical="center" wrapText="1"/>
    </xf>
    <xf numFmtId="0" fontId="10" fillId="0" borderId="0" xfId="0" applyFont="1" applyAlignment="1">
      <alignment horizontal="left" wrapText="1"/>
    </xf>
    <xf numFmtId="10" fontId="15" fillId="0" borderId="4" xfId="0" applyNumberFormat="1" applyFont="1" applyBorder="1" applyAlignment="1">
      <alignment horizontal="left" vertical="top" wrapText="1"/>
    </xf>
    <xf numFmtId="10" fontId="15" fillId="0" borderId="0" xfId="0" applyNumberFormat="1" applyFont="1" applyAlignment="1">
      <alignment horizontal="left" vertical="top" wrapText="1"/>
    </xf>
    <xf numFmtId="10" fontId="13" fillId="0" borderId="0" xfId="0" applyNumberFormat="1" applyFont="1" applyAlignment="1">
      <alignment horizontal="center" vertical="top"/>
    </xf>
    <xf numFmtId="0" fontId="1" fillId="2" borderId="2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4" fontId="16" fillId="0" borderId="6" xfId="0" applyNumberFormat="1" applyFont="1" applyBorder="1" applyAlignment="1">
      <alignment horizontal="center" vertical="center" wrapText="1"/>
    </xf>
    <xf numFmtId="1" fontId="16" fillId="2" borderId="6" xfId="0" applyNumberFormat="1" applyFont="1" applyFill="1" applyBorder="1" applyAlignment="1">
      <alignment horizontal="center" vertical="center" wrapText="1"/>
    </xf>
    <xf numFmtId="4" fontId="10" fillId="0" borderId="6" xfId="0" applyNumberFormat="1" applyFont="1" applyBorder="1" applyAlignment="1">
      <alignment horizontal="center" vertical="center" wrapText="1"/>
    </xf>
    <xf numFmtId="3" fontId="16" fillId="0" borderId="6" xfId="0" applyNumberFormat="1" applyFont="1" applyBorder="1" applyAlignment="1">
      <alignment horizontal="center" vertical="center" wrapText="1"/>
    </xf>
    <xf numFmtId="4" fontId="16" fillId="3" borderId="6" xfId="0" applyNumberFormat="1" applyFont="1" applyFill="1" applyBorder="1" applyAlignment="1">
      <alignment horizontal="center" vertical="center" wrapText="1"/>
    </xf>
    <xf numFmtId="164" fontId="16" fillId="3" borderId="6" xfId="0" applyNumberFormat="1" applyFont="1" applyFill="1" applyBorder="1" applyAlignment="1">
      <alignment horizontal="center" vertical="center" wrapText="1"/>
    </xf>
    <xf numFmtId="2" fontId="5" fillId="0" borderId="6" xfId="0" applyNumberFormat="1" applyFont="1" applyBorder="1" applyAlignment="1">
      <alignment horizontal="center" vertical="center" wrapText="1"/>
    </xf>
    <xf numFmtId="1" fontId="14" fillId="2" borderId="4" xfId="0" applyNumberFormat="1" applyFont="1" applyFill="1" applyBorder="1" applyAlignment="1">
      <alignment horizontal="center" vertical="center" wrapText="1"/>
    </xf>
    <xf numFmtId="1" fontId="14" fillId="0" borderId="4" xfId="0" applyNumberFormat="1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10" fontId="13" fillId="0" borderId="8" xfId="0" applyNumberFormat="1" applyFont="1" applyBorder="1" applyAlignment="1">
      <alignment horizontal="center" vertical="top"/>
    </xf>
    <xf numFmtId="0" fontId="16" fillId="0" borderId="10" xfId="0" applyFont="1" applyBorder="1" applyAlignment="1">
      <alignment horizontal="justify" wrapText="1"/>
    </xf>
    <xf numFmtId="0" fontId="16" fillId="0" borderId="0" xfId="0" applyFont="1" applyAlignment="1">
      <alignment horizontal="justify" wrapText="1"/>
    </xf>
    <xf numFmtId="4" fontId="1" fillId="0" borderId="2" xfId="0" applyNumberFormat="1" applyFont="1" applyBorder="1" applyAlignment="1">
      <alignment horizontal="right" vertical="center" wrapText="1"/>
    </xf>
    <xf numFmtId="4" fontId="1" fillId="0" borderId="5" xfId="0" applyNumberFormat="1" applyFont="1" applyBorder="1" applyAlignment="1">
      <alignment horizontal="right" vertical="center" wrapText="1"/>
    </xf>
    <xf numFmtId="4" fontId="1" fillId="0" borderId="3" xfId="0" applyNumberFormat="1" applyFont="1" applyBorder="1" applyAlignment="1">
      <alignment horizontal="right" vertical="center" wrapText="1"/>
    </xf>
    <xf numFmtId="49" fontId="10" fillId="0" borderId="10" xfId="0" applyNumberFormat="1" applyFont="1" applyBorder="1" applyAlignment="1">
      <alignment horizontal="justify" vertical="top" wrapText="1"/>
    </xf>
    <xf numFmtId="0" fontId="1" fillId="0" borderId="1" xfId="0" applyFont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1" fontId="3" fillId="0" borderId="4" xfId="0" applyNumberFormat="1" applyFont="1" applyBorder="1" applyAlignment="1">
      <alignment horizontal="center" vertical="center" wrapText="1"/>
    </xf>
    <xf numFmtId="1" fontId="3" fillId="0" borderId="7" xfId="0" applyNumberFormat="1" applyFont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wrapText="1"/>
    </xf>
    <xf numFmtId="0" fontId="7" fillId="0" borderId="9" xfId="0" applyFont="1" applyBorder="1" applyAlignment="1">
      <alignment horizontal="center" wrapText="1"/>
    </xf>
    <xf numFmtId="0" fontId="1" fillId="2" borderId="6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4" fontId="4" fillId="0" borderId="2" xfId="0" applyNumberFormat="1" applyFont="1" applyBorder="1" applyAlignment="1">
      <alignment horizontal="center" vertical="center" wrapText="1"/>
    </xf>
    <xf numFmtId="4" fontId="4" fillId="0" borderId="5" xfId="0" applyNumberFormat="1" applyFont="1" applyBorder="1" applyAlignment="1">
      <alignment horizontal="center" vertical="center" wrapText="1"/>
    </xf>
    <xf numFmtId="4" fontId="4" fillId="0" borderId="3" xfId="0" applyNumberFormat="1" applyFont="1" applyBorder="1" applyAlignment="1">
      <alignment horizontal="center" vertical="center" wrapText="1"/>
    </xf>
    <xf numFmtId="4" fontId="4" fillId="0" borderId="4" xfId="0" applyNumberFormat="1" applyFont="1" applyBorder="1" applyAlignment="1">
      <alignment horizontal="center" vertical="center" wrapText="1"/>
    </xf>
    <xf numFmtId="4" fontId="4" fillId="0" borderId="9" xfId="0" applyNumberFormat="1" applyFont="1" applyBorder="1" applyAlignment="1">
      <alignment horizontal="center" vertical="center" wrapText="1"/>
    </xf>
    <xf numFmtId="0" fontId="16" fillId="0" borderId="0" xfId="0" applyFont="1" applyAlignment="1">
      <alignment horizontal="left" vertical="top" wrapText="1"/>
    </xf>
    <xf numFmtId="0" fontId="10" fillId="0" borderId="0" xfId="0" applyFont="1" applyAlignment="1">
      <alignment horizontal="justify" vertical="top" wrapText="1"/>
    </xf>
    <xf numFmtId="4" fontId="19" fillId="0" borderId="0" xfId="0" applyNumberFormat="1" applyFont="1" applyAlignment="1">
      <alignment horizontal="left" vertical="top" wrapText="1"/>
    </xf>
    <xf numFmtId="0" fontId="10" fillId="0" borderId="6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2" borderId="6" xfId="0" applyFont="1" applyFill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center" vertical="center" wrapText="1"/>
    </xf>
    <xf numFmtId="4" fontId="4" fillId="2" borderId="4" xfId="0" applyNumberFormat="1" applyFont="1" applyFill="1" applyBorder="1" applyAlignment="1">
      <alignment horizontal="center" vertical="center" wrapText="1"/>
    </xf>
    <xf numFmtId="4" fontId="4" fillId="2" borderId="9" xfId="0" applyNumberFormat="1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 2 2 2" xfId="1"/>
  </cellStyles>
  <dxfs count="3"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ont>
        <strike/>
      </font>
      <fill>
        <patternFill>
          <bgColor theme="5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219075</xdr:colOff>
      <xdr:row>0</xdr:row>
      <xdr:rowOff>0</xdr:rowOff>
    </xdr:from>
    <xdr:to>
      <xdr:col>18</xdr:col>
      <xdr:colOff>485775</xdr:colOff>
      <xdr:row>0</xdr:row>
      <xdr:rowOff>0</xdr:rowOff>
    </xdr:to>
    <xdr:pic>
      <xdr:nvPicPr>
        <xdr:cNvPr id="2" name="Рисунок 1" descr="C:\Temp\KClipboardExport\l41eo45a.gif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13125450" y="0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114300</xdr:colOff>
      <xdr:row>2</xdr:row>
      <xdr:rowOff>295275</xdr:rowOff>
    </xdr:from>
    <xdr:to>
      <xdr:col>13</xdr:col>
      <xdr:colOff>561975</xdr:colOff>
      <xdr:row>2</xdr:row>
      <xdr:rowOff>295275</xdr:rowOff>
    </xdr:to>
    <xdr:pic>
      <xdr:nvPicPr>
        <xdr:cNvPr id="3" name="Рисунок 1" descr="C:\Temp\KClipboardExport\l41eo45a.gif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9334500" y="114300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17</xdr:col>
      <xdr:colOff>28575</xdr:colOff>
      <xdr:row>2</xdr:row>
      <xdr:rowOff>419100</xdr:rowOff>
    </xdr:from>
    <xdr:to>
      <xdr:col>17</xdr:col>
      <xdr:colOff>590550</xdr:colOff>
      <xdr:row>2</xdr:row>
      <xdr:rowOff>419100</xdr:rowOff>
    </xdr:to>
    <xdr:pic>
      <xdr:nvPicPr>
        <xdr:cNvPr id="4" name="Picture 21" descr="C:\Temp\KClipboardExport\sssqsznq.gif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91975" y="1266825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66675</xdr:colOff>
      <xdr:row>2</xdr:row>
      <xdr:rowOff>638175</xdr:rowOff>
    </xdr:from>
    <xdr:to>
      <xdr:col>18</xdr:col>
      <xdr:colOff>704850</xdr:colOff>
      <xdr:row>2</xdr:row>
      <xdr:rowOff>638175</xdr:rowOff>
    </xdr:to>
    <xdr:pic>
      <xdr:nvPicPr>
        <xdr:cNvPr id="5" name="Picture 19" descr="C:\Temp\KClipboardExport\8c4wnzhy.gif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973050" y="1485900"/>
          <a:ext cx="6381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16</xdr:col>
      <xdr:colOff>219075</xdr:colOff>
      <xdr:row>3</xdr:row>
      <xdr:rowOff>238125</xdr:rowOff>
    </xdr:from>
    <xdr:to>
      <xdr:col>16</xdr:col>
      <xdr:colOff>485775</xdr:colOff>
      <xdr:row>3</xdr:row>
      <xdr:rowOff>238125</xdr:rowOff>
    </xdr:to>
    <xdr:pic>
      <xdr:nvPicPr>
        <xdr:cNvPr id="6" name="Рисунок 1" descr="C:\Temp\KClipboardExport\l41eo45a.gif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11410950" y="2219325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16</xdr:col>
      <xdr:colOff>219075</xdr:colOff>
      <xdr:row>3</xdr:row>
      <xdr:rowOff>238125</xdr:rowOff>
    </xdr:from>
    <xdr:to>
      <xdr:col>16</xdr:col>
      <xdr:colOff>485775</xdr:colOff>
      <xdr:row>3</xdr:row>
      <xdr:rowOff>238125</xdr:rowOff>
    </xdr:to>
    <xdr:pic>
      <xdr:nvPicPr>
        <xdr:cNvPr id="7" name="Рисунок 1" descr="C:\Temp\KClipboardExport\l41eo45a.gif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11410950" y="2219325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85725</xdr:colOff>
      <xdr:row>2</xdr:row>
      <xdr:rowOff>285750</xdr:rowOff>
    </xdr:from>
    <xdr:to>
      <xdr:col>13</xdr:col>
      <xdr:colOff>609600</xdr:colOff>
      <xdr:row>2</xdr:row>
      <xdr:rowOff>609600</xdr:rowOff>
    </xdr:to>
    <xdr:pic>
      <xdr:nvPicPr>
        <xdr:cNvPr id="8" name="Рисунок 1" descr="C:\Temp\KClipboardExport\l41eo45a.gif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9305925" y="1133475"/>
          <a:ext cx="5238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17</xdr:col>
      <xdr:colOff>19050</xdr:colOff>
      <xdr:row>2</xdr:row>
      <xdr:rowOff>600075</xdr:rowOff>
    </xdr:from>
    <xdr:to>
      <xdr:col>17</xdr:col>
      <xdr:colOff>857250</xdr:colOff>
      <xdr:row>2</xdr:row>
      <xdr:rowOff>962025</xdr:rowOff>
    </xdr:to>
    <xdr:pic>
      <xdr:nvPicPr>
        <xdr:cNvPr id="9" name="Picture 21" descr="C:\Temp\KClipboardExport\sssqsznq.gif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82450" y="1447800"/>
          <a:ext cx="838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57150</xdr:colOff>
      <xdr:row>2</xdr:row>
      <xdr:rowOff>819150</xdr:rowOff>
    </xdr:from>
    <xdr:to>
      <xdr:col>18</xdr:col>
      <xdr:colOff>695325</xdr:colOff>
      <xdr:row>2</xdr:row>
      <xdr:rowOff>1085850</xdr:rowOff>
    </xdr:to>
    <xdr:pic>
      <xdr:nvPicPr>
        <xdr:cNvPr id="10" name="Picture 19" descr="C:\Temp\KClipboardExport\8c4wnzhy.gif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963525" y="1666875"/>
          <a:ext cx="638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16</xdr:col>
      <xdr:colOff>304800</xdr:colOff>
      <xdr:row>3</xdr:row>
      <xdr:rowOff>9525</xdr:rowOff>
    </xdr:from>
    <xdr:to>
      <xdr:col>16</xdr:col>
      <xdr:colOff>571500</xdr:colOff>
      <xdr:row>3</xdr:row>
      <xdr:rowOff>219075</xdr:rowOff>
    </xdr:to>
    <xdr:pic>
      <xdr:nvPicPr>
        <xdr:cNvPr id="11" name="Рисунок 1" descr="C:\Temp\KClipboardExport\l41eo45a.gif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11496675" y="1990725"/>
          <a:ext cx="2667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1009650</xdr:colOff>
      <xdr:row>1</xdr:row>
      <xdr:rowOff>28575</xdr:rowOff>
    </xdr:from>
    <xdr:to>
      <xdr:col>13</xdr:col>
      <xdr:colOff>9525</xdr:colOff>
      <xdr:row>1</xdr:row>
      <xdr:rowOff>190500</xdr:rowOff>
    </xdr:to>
    <xdr:pic>
      <xdr:nvPicPr>
        <xdr:cNvPr id="12" name="Рисунок 5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20200" y="342900"/>
          <a:ext cx="95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114300</xdr:colOff>
      <xdr:row>0</xdr:row>
      <xdr:rowOff>247650</xdr:rowOff>
    </xdr:from>
    <xdr:to>
      <xdr:col>12</xdr:col>
      <xdr:colOff>561975</xdr:colOff>
      <xdr:row>1</xdr:row>
      <xdr:rowOff>276225</xdr:rowOff>
    </xdr:to>
    <xdr:pic>
      <xdr:nvPicPr>
        <xdr:cNvPr id="13" name="Рисунок 5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29650" y="247650"/>
          <a:ext cx="447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X10"/>
  <sheetViews>
    <sheetView tabSelected="1" zoomScale="80" zoomScaleNormal="80" workbookViewId="0">
      <selection activeCell="F5" sqref="F5"/>
    </sheetView>
  </sheetViews>
  <sheetFormatPr defaultColWidth="9.140625" defaultRowHeight="15" x14ac:dyDescent="0.25"/>
  <cols>
    <col min="1" max="1" width="20.85546875" style="8" bestFit="1" customWidth="1"/>
    <col min="2" max="2" width="15.5703125" style="8" bestFit="1" customWidth="1"/>
    <col min="3" max="3" width="13.140625" style="8" customWidth="1"/>
    <col min="4" max="4" width="10.5703125" style="8" customWidth="1"/>
    <col min="5" max="5" width="3.5703125" style="9" customWidth="1"/>
    <col min="6" max="6" width="22.7109375" style="8" customWidth="1"/>
    <col min="7" max="7" width="10.85546875" style="31" bestFit="1" customWidth="1"/>
    <col min="8" max="8" width="10.28515625" style="31" bestFit="1" customWidth="1"/>
    <col min="9" max="9" width="9.7109375" style="31" bestFit="1" customWidth="1"/>
    <col min="10" max="10" width="8.28515625" style="8" customWidth="1"/>
    <col min="11" max="11" width="8.5703125" style="8" customWidth="1"/>
    <col min="12" max="12" width="11.5703125" style="8" customWidth="1"/>
    <col min="13" max="13" width="10.5703125" style="8" customWidth="1"/>
    <col min="14" max="14" width="12.85546875" style="8" customWidth="1"/>
    <col min="15" max="15" width="10.42578125" style="8" customWidth="1"/>
    <col min="16" max="16" width="9.85546875" style="8" customWidth="1"/>
    <col min="17" max="17" width="11.5703125" style="8" customWidth="1"/>
    <col min="18" max="18" width="14.140625" style="8" customWidth="1"/>
    <col min="19" max="20" width="10.85546875" style="8" customWidth="1"/>
    <col min="21" max="21" width="17.5703125" style="8" customWidth="1"/>
    <col min="22" max="22" width="1.42578125" style="7" customWidth="1"/>
    <col min="23" max="23" width="53.28515625" style="8" customWidth="1"/>
    <col min="24" max="24" width="12.140625" style="8" customWidth="1"/>
    <col min="25" max="16384" width="9.140625" style="8"/>
  </cols>
  <sheetData>
    <row r="1" spans="1:24" ht="24.75" customHeight="1" x14ac:dyDescent="0.25">
      <c r="E1" s="39" t="s">
        <v>0</v>
      </c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39"/>
      <c r="R1" s="39"/>
      <c r="S1" s="39"/>
      <c r="T1" s="39"/>
      <c r="U1" s="39"/>
    </row>
    <row r="2" spans="1:24" s="14" customFormat="1" ht="42" customHeight="1" x14ac:dyDescent="0.25">
      <c r="A2" s="21" t="s">
        <v>1</v>
      </c>
      <c r="B2" s="21" t="s">
        <v>2</v>
      </c>
      <c r="C2" s="20" t="s">
        <v>3</v>
      </c>
      <c r="D2" s="40" t="s">
        <v>4</v>
      </c>
      <c r="E2" s="42" t="s">
        <v>5</v>
      </c>
      <c r="F2" s="44" t="s">
        <v>6</v>
      </c>
      <c r="G2" s="46" t="s">
        <v>7</v>
      </c>
      <c r="H2" s="47"/>
      <c r="I2" s="47"/>
      <c r="J2" s="47"/>
      <c r="K2" s="48"/>
      <c r="L2" s="49" t="s">
        <v>8</v>
      </c>
      <c r="M2" s="51" t="s">
        <v>9</v>
      </c>
      <c r="N2" s="53"/>
      <c r="O2" s="44" t="s">
        <v>35</v>
      </c>
      <c r="P2" s="44" t="s">
        <v>10</v>
      </c>
      <c r="Q2" s="55" t="s">
        <v>11</v>
      </c>
      <c r="R2" s="56"/>
      <c r="S2" s="57"/>
      <c r="T2" s="58" t="s">
        <v>12</v>
      </c>
      <c r="U2" s="67" t="s">
        <v>13</v>
      </c>
      <c r="V2" s="13"/>
      <c r="W2" s="13"/>
    </row>
    <row r="3" spans="1:24" s="14" customFormat="1" ht="89.25" x14ac:dyDescent="0.25">
      <c r="A3" s="63" t="s">
        <v>14</v>
      </c>
      <c r="B3" s="63" t="s">
        <v>14</v>
      </c>
      <c r="C3" s="65" t="s">
        <v>14</v>
      </c>
      <c r="D3" s="41"/>
      <c r="E3" s="43"/>
      <c r="F3" s="45"/>
      <c r="G3" s="12" t="s">
        <v>15</v>
      </c>
      <c r="H3" s="12" t="s">
        <v>16</v>
      </c>
      <c r="I3" s="12" t="s">
        <v>17</v>
      </c>
      <c r="J3" s="12" t="s">
        <v>18</v>
      </c>
      <c r="K3" s="12" t="s">
        <v>19</v>
      </c>
      <c r="L3" s="50"/>
      <c r="M3" s="52"/>
      <c r="N3" s="53"/>
      <c r="O3" s="54"/>
      <c r="P3" s="54"/>
      <c r="Q3" s="4" t="s">
        <v>20</v>
      </c>
      <c r="R3" s="5" t="s">
        <v>21</v>
      </c>
      <c r="S3" s="6" t="s">
        <v>22</v>
      </c>
      <c r="T3" s="59"/>
      <c r="U3" s="68"/>
      <c r="V3" s="13"/>
      <c r="W3" s="15"/>
      <c r="X3" s="32"/>
    </row>
    <row r="4" spans="1:24" s="10" customFormat="1" ht="27" x14ac:dyDescent="0.25">
      <c r="A4" s="64"/>
      <c r="B4" s="64"/>
      <c r="C4" s="66"/>
      <c r="D4" s="41"/>
      <c r="E4" s="29">
        <v>1</v>
      </c>
      <c r="F4" s="29">
        <v>2</v>
      </c>
      <c r="G4" s="29">
        <v>3</v>
      </c>
      <c r="H4" s="29">
        <v>4</v>
      </c>
      <c r="I4" s="29">
        <v>5</v>
      </c>
      <c r="J4" s="29">
        <v>6</v>
      </c>
      <c r="K4" s="29">
        <v>7</v>
      </c>
      <c r="L4" s="30" t="s">
        <v>23</v>
      </c>
      <c r="M4" s="30" t="s">
        <v>24</v>
      </c>
      <c r="N4" s="29" t="s">
        <v>25</v>
      </c>
      <c r="O4" s="30">
        <v>10</v>
      </c>
      <c r="P4" s="30" t="s">
        <v>26</v>
      </c>
      <c r="Q4" s="30" t="s">
        <v>27</v>
      </c>
      <c r="R4" s="30">
        <v>13</v>
      </c>
      <c r="S4" s="30">
        <v>14</v>
      </c>
      <c r="T4" s="30" t="s">
        <v>28</v>
      </c>
      <c r="U4" s="29" t="s">
        <v>29</v>
      </c>
      <c r="V4" s="11"/>
      <c r="W4" s="17"/>
      <c r="X4" s="32"/>
    </row>
    <row r="5" spans="1:24" s="10" customFormat="1" ht="61.5" x14ac:dyDescent="0.25">
      <c r="A5" s="22"/>
      <c r="B5" s="22"/>
      <c r="C5" s="3" t="s">
        <v>37</v>
      </c>
      <c r="D5" s="2" t="s">
        <v>39</v>
      </c>
      <c r="E5" s="23">
        <v>1</v>
      </c>
      <c r="F5" s="3" t="s">
        <v>38</v>
      </c>
      <c r="G5" s="28">
        <v>5000</v>
      </c>
      <c r="H5" s="28">
        <v>5000</v>
      </c>
      <c r="I5" s="28">
        <v>5250</v>
      </c>
      <c r="J5" s="1"/>
      <c r="K5" s="1"/>
      <c r="L5" s="22"/>
      <c r="M5" s="22"/>
      <c r="N5" s="24">
        <f t="shared" ref="N5" si="0">G5+H5+I5+J5+K5</f>
        <v>15250</v>
      </c>
      <c r="O5" s="25">
        <v>1</v>
      </c>
      <c r="P5" s="25"/>
      <c r="Q5" s="26">
        <f t="shared" ref="Q5" si="1">IF(ISERR(AVERAGE(G5:K5)),"",AVERAGE(G5:K5))</f>
        <v>5083.333333333333</v>
      </c>
      <c r="R5" s="26">
        <f t="shared" ref="R5" si="2">IF(ISERR(STDEV(G5:K5)),"",STDEV(G5:K5))</f>
        <v>144.33756729740645</v>
      </c>
      <c r="S5" s="27">
        <f t="shared" ref="S5" si="3">IF(ISERR(R5/Q5),"",R5/Q5)</f>
        <v>2.8394275533916026E-2</v>
      </c>
      <c r="T5" s="22">
        <v>5000</v>
      </c>
      <c r="U5" s="3">
        <f t="shared" ref="U5" si="4">T5*O5</f>
        <v>5000</v>
      </c>
      <c r="V5" s="11"/>
      <c r="W5" s="18"/>
      <c r="X5" s="19"/>
    </row>
    <row r="6" spans="1:24" s="7" customFormat="1" x14ac:dyDescent="0.25">
      <c r="A6" s="33" t="s">
        <v>30</v>
      </c>
      <c r="B6" s="33"/>
      <c r="C6" s="33"/>
      <c r="D6" s="33"/>
      <c r="E6" s="35" t="s">
        <v>31</v>
      </c>
      <c r="F6" s="36"/>
      <c r="G6" s="36"/>
      <c r="H6" s="36"/>
      <c r="I6" s="36"/>
      <c r="J6" s="36"/>
      <c r="K6" s="36"/>
      <c r="L6" s="36"/>
      <c r="M6" s="36"/>
      <c r="N6" s="36"/>
      <c r="O6" s="36"/>
      <c r="P6" s="36"/>
      <c r="Q6" s="36"/>
      <c r="R6" s="36"/>
      <c r="S6" s="36"/>
      <c r="T6" s="37"/>
      <c r="U6" s="3">
        <f>SUM(U5:U5)</f>
        <v>5000</v>
      </c>
    </row>
    <row r="7" spans="1:24" s="7" customFormat="1" ht="85.5" customHeight="1" x14ac:dyDescent="0.25">
      <c r="A7" s="34"/>
      <c r="B7" s="34"/>
      <c r="C7" s="34"/>
      <c r="D7" s="34"/>
      <c r="F7" s="38" t="s">
        <v>32</v>
      </c>
      <c r="G7" s="38"/>
      <c r="H7" s="38"/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8"/>
    </row>
    <row r="8" spans="1:24" s="7" customFormat="1" ht="75.75" customHeight="1" x14ac:dyDescent="0.25">
      <c r="A8" s="60" t="s">
        <v>33</v>
      </c>
      <c r="B8" s="60"/>
      <c r="C8" s="60"/>
      <c r="D8" s="60"/>
      <c r="F8" s="61" t="s">
        <v>36</v>
      </c>
      <c r="G8" s="61"/>
      <c r="H8" s="61"/>
      <c r="I8" s="61"/>
      <c r="J8" s="61"/>
      <c r="K8" s="61"/>
      <c r="L8" s="61"/>
      <c r="M8" s="61"/>
      <c r="N8" s="61"/>
      <c r="O8" s="61"/>
      <c r="P8" s="61"/>
      <c r="Q8" s="61"/>
      <c r="R8" s="61"/>
      <c r="S8" s="61"/>
      <c r="T8" s="61"/>
      <c r="U8" s="61"/>
    </row>
    <row r="9" spans="1:24" ht="50.25" customHeight="1" x14ac:dyDescent="0.25">
      <c r="A9" s="60"/>
      <c r="B9" s="60"/>
      <c r="C9" s="60"/>
      <c r="D9" s="60"/>
      <c r="F9" s="61" t="s">
        <v>34</v>
      </c>
      <c r="G9" s="61"/>
      <c r="H9" s="61"/>
      <c r="I9" s="61"/>
      <c r="J9" s="61"/>
      <c r="K9" s="61"/>
      <c r="L9" s="61"/>
      <c r="M9" s="61"/>
      <c r="N9" s="61"/>
      <c r="O9" s="61"/>
      <c r="P9" s="61"/>
      <c r="Q9" s="61"/>
      <c r="R9" s="61"/>
      <c r="S9" s="61"/>
      <c r="T9" s="61"/>
      <c r="U9" s="61"/>
    </row>
    <row r="10" spans="1:24" ht="69" customHeight="1" x14ac:dyDescent="0.25">
      <c r="A10" s="60"/>
      <c r="B10" s="60"/>
      <c r="C10" s="60"/>
      <c r="D10" s="60"/>
      <c r="F10" s="62"/>
      <c r="G10" s="62"/>
      <c r="H10" s="62"/>
      <c r="I10" s="62"/>
      <c r="J10" s="62"/>
      <c r="K10" s="62"/>
      <c r="L10" s="62"/>
      <c r="M10" s="62"/>
      <c r="N10" s="62"/>
      <c r="O10" s="62"/>
      <c r="P10" s="62"/>
      <c r="Q10" s="62"/>
      <c r="R10" s="62"/>
      <c r="S10" s="62"/>
      <c r="T10" s="62"/>
      <c r="U10" s="62"/>
      <c r="V10" s="62"/>
      <c r="W10" s="16"/>
    </row>
  </sheetData>
  <mergeCells count="24">
    <mergeCell ref="A8:D10"/>
    <mergeCell ref="F8:U8"/>
    <mergeCell ref="F9:U9"/>
    <mergeCell ref="F10:V10"/>
    <mergeCell ref="A3:A4"/>
    <mergeCell ref="B3:B4"/>
    <mergeCell ref="C3:C4"/>
    <mergeCell ref="U2:U3"/>
    <mergeCell ref="X3:X4"/>
    <mergeCell ref="A6:D7"/>
    <mergeCell ref="E6:T6"/>
    <mergeCell ref="F7:U7"/>
    <mergeCell ref="E1:U1"/>
    <mergeCell ref="D2:D4"/>
    <mergeCell ref="E2:E3"/>
    <mergeCell ref="F2:F3"/>
    <mergeCell ref="G2:K2"/>
    <mergeCell ref="L2:L3"/>
    <mergeCell ref="M2:M3"/>
    <mergeCell ref="N2:N3"/>
    <mergeCell ref="O2:O3"/>
    <mergeCell ref="P2:P3"/>
    <mergeCell ref="Q2:S2"/>
    <mergeCell ref="T2:T3"/>
  </mergeCells>
  <conditionalFormatting sqref="S5">
    <cfRule type="cellIs" dxfId="2" priority="1" stopIfTrue="1" operator="greaterThanOrEqual">
      <formula>0.33</formula>
    </cfRule>
    <cfRule type="cellIs" dxfId="1" priority="2" stopIfTrue="1" operator="greaterThanOrEqual">
      <formula>0.33</formula>
    </cfRule>
    <cfRule type="cellIs" dxfId="0" priority="3" stopIfTrue="1" operator="between">
      <formula>33</formula>
      <formula>100</formula>
    </cfRule>
  </conditionalFormatting>
  <pageMargins left="0.39370078740157483" right="0.39370078740157483" top="0.59055118110236227" bottom="0.59055118110236227" header="0" footer="0"/>
  <pageSetup paperSize="9" scale="5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Пр.1.1 - ан.рын+РТ+нормир</vt:lpstr>
      <vt:lpstr>'Пр.1.1 - ан.рын+РТ+нормир'!Область_печати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мастер</dc:creator>
  <cp:lastModifiedBy>Ардатов Илья Вячеславович</cp:lastModifiedBy>
  <cp:lastPrinted>2026-07-20T10:18:23Z</cp:lastPrinted>
  <dcterms:created xsi:type="dcterms:W3CDTF">2026-05-25T10:48:06Z</dcterms:created>
  <dcterms:modified xsi:type="dcterms:W3CDTF">2026-07-23T10:55:22Z</dcterms:modified>
</cp:coreProperties>
</file>