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C4CE7B4-5750-4DB3-8BE4-DE66737763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Лист1!$A$8:$J$10</definedName>
    <definedName name="OLE_LINK3" localSheetId="0">Лист1!#REF!</definedName>
    <definedName name="OLE_LINK6" localSheetId="0">Лист1!#REF!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9" i="1" l="1"/>
  <c r="J9" i="1" s="1"/>
  <c r="H9" i="1"/>
  <c r="J10" i="1" l="1"/>
  <c r="C6" i="1" s="1"/>
</calcChain>
</file>

<file path=xl/sharedStrings.xml><?xml version="1.0" encoding="utf-8"?>
<sst xmlns="http://schemas.openxmlformats.org/spreadsheetml/2006/main" count="22" uniqueCount="22">
  <si>
    <t>№ п/п</t>
  </si>
  <si>
    <t>Наименование</t>
  </si>
  <si>
    <t>Кол-во</t>
  </si>
  <si>
    <t>НМЦК</t>
  </si>
  <si>
    <t>Ед.изм</t>
  </si>
  <si>
    <t>шт</t>
  </si>
  <si>
    <t>Коэффициент вариации</t>
  </si>
  <si>
    <t>ОБОСНОВАНИЕ И РАСЧЕТ ЦЕНЫ КОНТРАКТА</t>
  </si>
  <si>
    <t>Обоснование и расчет (определение) НМЦК</t>
  </si>
  <si>
    <t>Основные характеристики объекта
закупки</t>
  </si>
  <si>
    <t>Используемый метод определения
НМЦК с обоснованием:</t>
  </si>
  <si>
    <t>Метод сопоставимых рыночных цен (анализа рынка) как приоритетный; доступна информация о рыночных ценах на идентичные товары; для товара имеется функционирующий рынок</t>
  </si>
  <si>
    <t xml:space="preserve">Определяя НМЦК, Заказчик исходит из необходимости достижения целей обеспечения государственных нужд.
Проведенный анализ рынка показал наличие предложений, соответствующих установленным требованиям к товарам по определенным параметрам. Кроме того, выявлены конкретные товары, как полностью, так и частично удовлетворяющие установленным Заказчиком требованиям. Заказчиком, для расчета НМЦК принимается товар, наиболее полно удовлетворяющий потребностям Заказчика.  
В целях получения ценовой информации в отношении товаров, Заказчиком
- направлены запросы потенциальным поставщикам о предоставлении ценовой информации
- осуществлен сбор и анализ общедоступной информации, содержащейся в предложениях, обращенных к неопределенному кругу лиц, в том числе признаваемых в соответствии с гражданским законодательством публичными офертами
- осуществлен сбор и анализ общедоступной информации о ценах товаров, содержащейся в официальных источниках информации уполномоченных государственных органов
Коэффициент вариации, определенный в соответствии с п. 3.20 Методических рекомендаций, утвержденных Приказом Минэкономразвития России от 02.10.2013 №567, не превышает 33%. Совокупность значений принимается однородной. </t>
  </si>
  <si>
    <t>Таким образом, НМЦК составляет (руб.)</t>
  </si>
  <si>
    <r>
      <rPr>
        <b/>
        <sz val="10"/>
        <color theme="1"/>
        <rFont val="Arial"/>
        <family val="2"/>
        <charset val="204"/>
      </rPr>
      <t>Min</t>
    </r>
    <r>
      <rPr>
        <sz val="10"/>
        <color theme="1"/>
        <rFont val="Arial"/>
        <family val="2"/>
        <charset val="204"/>
      </rPr>
      <t xml:space="preserve"> предложенная цена за ед., руб.</t>
    </r>
  </si>
  <si>
    <t xml:space="preserve">И.О Директора ГБОУ                                                     СОШ № 99 «СТАРТ»                                                                                                                                                                 </t>
  </si>
  <si>
    <t>Майская Т.А.</t>
  </si>
  <si>
    <t xml:space="preserve">Стул ученический </t>
  </si>
  <si>
    <t>Стул ученический</t>
  </si>
  <si>
    <t>Источник инф. № 1
Вх.№ 72.1 с           от 20.07.2026 г.</t>
  </si>
  <si>
    <t>Источник инф. № 2
Вх.№ 72.2 с           от 20.07.2026 г.</t>
  </si>
  <si>
    <t>Источник инф. № 3
Вх.№ 72.3 с от 22.07.2026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</si>
</sst>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0"/>
      <name val="Arial"/>
      <family val="2"/>
      <charset val="204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3" fontId="0" fillId="0" borderId="0" xfId="0" applyNumberFormat="1"/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</cellXfs>
  <cellStyles count="1">
    <cellStyle name="Обычный" xfId="0" builtinId="0"/>
  </cellStyles>
  <dxfs count="1"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tabSelected="1" workbookViewId="0">
      <selection activeCell="H15" sqref="H15"/>
    </sheetView>
  </sheetViews>
  <sheetFormatPr defaultRowHeight="15" x14ac:dyDescent="0.25"/>
  <cols>
    <col min="1" max="1" width="6.42578125" bestFit="1" customWidth="1"/>
    <col min="2" max="2" width="44.42578125" style="2" customWidth="1"/>
    <col min="3" max="3" width="10.140625" style="2" bestFit="1" customWidth="1"/>
    <col min="4" max="4" width="7.28515625" style="10" bestFit="1" customWidth="1"/>
    <col min="5" max="5" width="13.140625" customWidth="1"/>
    <col min="6" max="6" width="13.28515625" style="1" customWidth="1"/>
    <col min="7" max="7" width="13" customWidth="1"/>
    <col min="8" max="8" width="15" customWidth="1"/>
    <col min="9" max="9" width="15.85546875" style="3" customWidth="1"/>
    <col min="10" max="10" width="12.5703125" customWidth="1"/>
    <col min="11" max="11" width="5" customWidth="1"/>
    <col min="15" max="15" width="11" customWidth="1"/>
  </cols>
  <sheetData>
    <row r="1" spans="1:11" x14ac:dyDescent="0.25">
      <c r="A1" s="26" t="s">
        <v>7</v>
      </c>
      <c r="B1" s="26"/>
      <c r="C1" s="26"/>
      <c r="D1" s="26"/>
      <c r="E1" s="26"/>
      <c r="F1" s="26"/>
      <c r="G1" s="26"/>
      <c r="H1" s="26"/>
      <c r="I1" s="26"/>
      <c r="J1" s="26"/>
    </row>
    <row r="2" spans="1:11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</row>
    <row r="3" spans="1:11" s="18" customFormat="1" ht="12.75" x14ac:dyDescent="0.2">
      <c r="A3" s="32" t="s">
        <v>9</v>
      </c>
      <c r="B3" s="32"/>
      <c r="C3" s="33" t="s">
        <v>17</v>
      </c>
      <c r="D3" s="33"/>
      <c r="E3" s="33"/>
      <c r="F3" s="33"/>
      <c r="G3" s="33"/>
      <c r="H3" s="33"/>
      <c r="I3" s="33"/>
      <c r="J3" s="33"/>
    </row>
    <row r="4" spans="1:11" s="18" customFormat="1" ht="26.25" customHeight="1" x14ac:dyDescent="0.2">
      <c r="A4" s="32" t="s">
        <v>10</v>
      </c>
      <c r="B4" s="32"/>
      <c r="C4" s="27" t="s">
        <v>11</v>
      </c>
      <c r="D4" s="27"/>
      <c r="E4" s="27"/>
      <c r="F4" s="27"/>
      <c r="G4" s="27"/>
      <c r="H4" s="27"/>
      <c r="I4" s="27"/>
      <c r="J4" s="27"/>
    </row>
    <row r="5" spans="1:11" s="18" customFormat="1" ht="166.5" customHeight="1" x14ac:dyDescent="0.2">
      <c r="A5" s="32" t="s">
        <v>8</v>
      </c>
      <c r="B5" s="32"/>
      <c r="C5" s="27" t="s">
        <v>12</v>
      </c>
      <c r="D5" s="27"/>
      <c r="E5" s="27"/>
      <c r="F5" s="27"/>
      <c r="G5" s="27"/>
      <c r="H5" s="27"/>
      <c r="I5" s="27"/>
      <c r="J5" s="27"/>
    </row>
    <row r="6" spans="1:11" s="18" customFormat="1" ht="15" customHeight="1" x14ac:dyDescent="0.2">
      <c r="A6" s="30" t="s">
        <v>13</v>
      </c>
      <c r="B6" s="31"/>
      <c r="C6" s="28">
        <f>J10</f>
        <v>174000</v>
      </c>
      <c r="D6" s="29"/>
      <c r="E6" s="29"/>
      <c r="F6" s="29"/>
      <c r="G6" s="29"/>
      <c r="H6" s="29"/>
      <c r="I6" s="29"/>
      <c r="J6" s="29"/>
    </row>
    <row r="7" spans="1:11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</row>
    <row r="8" spans="1:11" ht="87.75" customHeight="1" thickBot="1" x14ac:dyDescent="0.3">
      <c r="A8" s="4" t="s">
        <v>0</v>
      </c>
      <c r="B8" s="4" t="s">
        <v>1</v>
      </c>
      <c r="C8" s="4" t="s">
        <v>4</v>
      </c>
      <c r="D8" s="4" t="s">
        <v>2</v>
      </c>
      <c r="E8" s="5" t="s">
        <v>19</v>
      </c>
      <c r="F8" s="5" t="s">
        <v>20</v>
      </c>
      <c r="G8" s="5" t="s">
        <v>21</v>
      </c>
      <c r="H8" s="4" t="s">
        <v>6</v>
      </c>
      <c r="I8" s="9" t="s">
        <v>14</v>
      </c>
      <c r="J8" s="4" t="s">
        <v>3</v>
      </c>
    </row>
    <row r="9" spans="1:11" ht="27" customHeight="1" thickBot="1" x14ac:dyDescent="0.3">
      <c r="A9" s="4">
        <v>1</v>
      </c>
      <c r="B9" s="20" t="s">
        <v>18</v>
      </c>
      <c r="C9" s="22" t="s">
        <v>5</v>
      </c>
      <c r="D9" s="21">
        <v>30</v>
      </c>
      <c r="E9" s="21">
        <v>5800</v>
      </c>
      <c r="F9" s="23">
        <v>5950</v>
      </c>
      <c r="G9" s="24">
        <v>6100</v>
      </c>
      <c r="H9" s="6">
        <f t="shared" ref="H9" si="0">STDEVA(E9:G9)/(SUM(E9:G9)/COUNTIF(E9:G9,"&gt;0"))</f>
        <v>2.5210084033613446E-2</v>
      </c>
      <c r="I9" s="7">
        <f t="shared" ref="I9" si="1">MIN(E9:G9)</f>
        <v>5800</v>
      </c>
      <c r="J9" s="7">
        <f t="shared" ref="J9" si="2">I9*D9</f>
        <v>174000</v>
      </c>
    </row>
    <row r="10" spans="1:11" x14ac:dyDescent="0.25">
      <c r="A10" s="11"/>
      <c r="B10" s="12"/>
      <c r="C10" s="13"/>
      <c r="D10" s="13"/>
      <c r="E10" s="14"/>
      <c r="F10" s="14"/>
      <c r="G10" s="14"/>
      <c r="H10" s="15"/>
      <c r="I10" s="14"/>
      <c r="J10" s="16">
        <f>SUM(J9:J9)</f>
        <v>174000</v>
      </c>
      <c r="K10" s="8"/>
    </row>
    <row r="12" spans="1:11" ht="15" customHeight="1" x14ac:dyDescent="0.25">
      <c r="B12" s="25" t="s">
        <v>15</v>
      </c>
      <c r="D12" s="25" t="s">
        <v>16</v>
      </c>
      <c r="E12" s="25"/>
      <c r="F12" s="25"/>
      <c r="G12" s="25"/>
      <c r="I12" s="19"/>
      <c r="J12" s="3"/>
    </row>
    <row r="13" spans="1:11" x14ac:dyDescent="0.25">
      <c r="B13" s="25"/>
      <c r="D13" s="2"/>
      <c r="E13" s="2"/>
      <c r="I13" s="19"/>
      <c r="J13" s="3"/>
    </row>
  </sheetData>
  <mergeCells count="13">
    <mergeCell ref="A1:J1"/>
    <mergeCell ref="A3:B3"/>
    <mergeCell ref="A4:B4"/>
    <mergeCell ref="A5:B5"/>
    <mergeCell ref="C2:J2"/>
    <mergeCell ref="C3:J3"/>
    <mergeCell ref="C4:J4"/>
    <mergeCell ref="B12:B13"/>
    <mergeCell ref="D12:G12"/>
    <mergeCell ref="A2:B2"/>
    <mergeCell ref="C5:J5"/>
    <mergeCell ref="C6:J6"/>
    <mergeCell ref="A6:B6"/>
  </mergeCells>
  <phoneticPr fontId="5" type="noConversion"/>
  <conditionalFormatting sqref="H9:H10">
    <cfRule type="cellIs" dxfId="0" priority="5" stopIfTrue="1" operator="greaterThan">
      <formula>0.33</formula>
    </cfRule>
  </conditionalFormatting>
  <pageMargins left="0.25" right="0.25" top="0.75" bottom="0.75" header="0.3" footer="0.3"/>
  <pageSetup paperSize="9" scale="94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2026-07-22T09:13:44Z</dcterms:modified>
</cp:coreProperties>
</file>