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1D43E873-C844-421F-856D-7F0F1CB83C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Лист1!$A$2:$K$37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K18" i="1" s="1"/>
  <c r="H19" i="1"/>
  <c r="I19" i="1" s="1"/>
  <c r="J19" i="1" s="1"/>
  <c r="H20" i="1"/>
  <c r="I20" i="1" s="1"/>
  <c r="J20" i="1" s="1"/>
  <c r="A14" i="1"/>
  <c r="A15" i="1" s="1"/>
  <c r="A16" i="1" s="1"/>
  <c r="A17" i="1" s="1"/>
  <c r="A18" i="1" s="1"/>
  <c r="A19" i="1" s="1"/>
  <c r="A20" i="1" s="1"/>
  <c r="K20" i="1" l="1"/>
  <c r="K19" i="1"/>
  <c r="K17" i="1"/>
  <c r="K13" i="1"/>
  <c r="K15" i="1"/>
  <c r="K14" i="1"/>
  <c r="I18" i="1"/>
  <c r="J18" i="1" s="1"/>
  <c r="K21" i="1" l="1"/>
</calcChain>
</file>

<file path=xl/sharedStrings.xml><?xml version="1.0" encoding="utf-8"?>
<sst xmlns="http://schemas.openxmlformats.org/spreadsheetml/2006/main" count="37" uniqueCount="31">
  <si>
    <t>Расчет начальной максимальной цены контракта</t>
  </si>
  <si>
    <t xml:space="preserve"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
</t>
  </si>
  <si>
    <t>ИТОГО</t>
  </si>
  <si>
    <t>№</t>
  </si>
  <si>
    <t>Объект закупки</t>
  </si>
  <si>
    <t>Ед. изм</t>
  </si>
  <si>
    <t>Кол-во</t>
  </si>
  <si>
    <t>Источник информации о цене</t>
  </si>
  <si>
    <t>Однородность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</si>
  <si>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</si>
  <si>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t xml:space="preserve">Коммерческое предложение Поставщик №1 </t>
  </si>
  <si>
    <t xml:space="preserve">Коммерческое предложение Поставщик №2 </t>
  </si>
  <si>
    <t xml:space="preserve">Коммерческое предложение 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</si>
  <si>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</si>
  <si>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</si>
  <si>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</si>
  <si>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</si>
  <si>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шт.</t>
  </si>
  <si>
    <t>Набивка сальниковая 6х6 мм (артикул производителя ГРАФЛЕКАС НУ1251 либо эквивалент)</t>
  </si>
  <si>
    <t>кг</t>
  </si>
  <si>
    <t>на поставку расходных материалов и запасных частей для  автомобилей</t>
  </si>
  <si>
    <t xml:space="preserve">С целью эффективного использования бюджетных средств, на основании ст. 34 БК РФ для обоснования НМЦК взята наименьшая цена:   </t>
  </si>
  <si>
    <t>Подшипник (артикул производителя SKF 3308 A-2ZTN9/MT33  либо эквивалент)</t>
  </si>
  <si>
    <t>Подшипник (артикул производителя 6309 2rs либо эквивалент)</t>
  </si>
  <si>
    <t>Подшипник (артикул производителя 6207 2rs либо эквивалент)</t>
  </si>
  <si>
    <t>Сальник армированный 50х80х8, (артикул производителя 1674619195 либо эквивалент)</t>
  </si>
  <si>
    <t xml:space="preserve">Дистанционное кольцо, (артикул производителя ZW 70X80 SKF либо эквивалент)  </t>
  </si>
  <si>
    <t xml:space="preserve">АКБ 6СТ-85 800A, 85Ah (артикул производителя 585118050 - либо эквивалент) </t>
  </si>
  <si>
    <t>Переключатель вкл/выкл, красный, круглый влагозащищенный (артикул производителя 102603482648 либо эквивалент)</t>
  </si>
  <si>
    <t>Итого НМКЦ составляет 31616,66(Тридцать одна тысяча шестьсот шестнадцать)рублей 66 копеек.</t>
  </si>
  <si>
    <t xml:space="preserve">НМЦК сформирована Заказчиком методом сопоставимых рыночных цен (анализа рынка) на основании статьи 22 Федерального закона от 05.04.2013 № 44-ФЗ и методических рекомендаций, утвержденных приказом Министерства экономического развития Российской Федерации от 02.10.2013 № 567 с учетом расходов на перевозку до места назначения, страхование, уплату таможенных пошлин, налогов, сборов и других обязательных платежей.
Включенные в объект закупки товары в соответствии с Приложением № 1 ПП РФ от 23 декабря 2024 г. N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отнесены к товарам, в отношении которых, согласно пункту 1 Постановления по перечню  Приложения № 1 Постановления применяется запрет на закупку товаров, происходящих из иностранных государств.                                                                                                                                                                                                              Защитная мера не применяется, т.к. осуществляется закупка товаров, не относящихся к товарам и программному обеспечению, указанным в позициях 17, 27, 35, 53, 140, 141, 144 и 146 Приложения N 1, при которой НМЦК или цена контракта, заключаемого с единственным поставщиком (подрядчиком, исполнителем), не превышает 1 млн. рублей и при этом ни одна из использованных при определении таких цен цена единицы товара не превышает 300 тыс. рублей;
При определении НМЦК Заказчик не применяет особенности, предусмотренные пунктом 7 подпунктом «в» Постановления основываясь на пункт 7 подпункт «г» Постановления при наступлении следующего случая: « если при осуществлении закупки товара Заказчиком в случаях 5 и 6 настоящего постановления не применяются запреты, предусмотренные абзацем вторым пункта 1 и подпунктом «ж» пункта 4 настоящего постановления».                                                              
 Учитывая вышеизложенное, при осуществлении закупки, защитные меры, предусмотренные статьей 14 ФЗ № 44 и ПП РФ № 1875 не применяются.
Начальная (максимальная) цена контракта определена и обоснована в соответствии с требованиями ст. 22 Федерального закона от 05.04.2013 № 44-ФЗ «О контрактной системе в сфере закупок товаров, работ, услуг для государственных и муниципальных нужд» и приказом Министерства экономического развития Российской Федерации 
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рынка), с учётом расходов 
на уплату налогов и других обязательных платежей, в том числе НДС.
В соответствии с п.3.7 Приказа № 567 в целях получения ценовой информации в отношении товара, работы, услуги для определения НМЦК осуществлено несколько процедур, проанализировано несколько источников ценовой информации в соответствии с рекомендациями указанного пункта Приказа № 567, а именно:
	осуществление поиска ценовой информации в Реестре товаров для обеспечения нужд Санкт-Петербурга – информация по предмету закупки отсутствует;
	проведение анализа цен идентичных (однородных) товаров (работ, услуг) в Реестре контрактов АИС ГЗ Санкт Петербурга: Электронный магазин, заключенных заказчиками – информация по предмету закупки отсутствует:
	 проверка наличия товаров (работ, услуг), являющихся объектом закупки, в приложении к распоряжению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– информация по предмету закупки отсутствует.
	На площадке АИС ГЗ: Электронный магазин был размещён запрос №20260724005 от 24.07.026г. Предложений не поступало.                                                                                                                                                                                                                                                                                                                                                                                                                    Было направлено письмо от 23.07.2026 № 03-06-4308/26-0-0  с запросом коммерческих предложений с приложением технического задания пяти поставщикам, получено три  предложения:                                                                                                                                                                                                                                                                                                                                                                                       Источник № 1: вх № 03-05-813/26-0-0 от 24.07.2026;                                                                                                                                                                                                                                                                                                                                                                                                                                                                                                                                                                           Источник № 2: вх. №  03-05-814/26-0-0 от 24.07.2026;
 Источник № 3: вх. № 03-05-815/26-0-0 от 24.07.2026.
Порядок формирования начальной (максимальной) цены контракта: В начальную (максимальную) цену контракта включены все расходы, в том числе стоимость товара, упаковки, транспортные расходы, погрузочно-разгрузочные (включая подъем на этаж) в соответствующем помещении Заказчика, страхование, уплату таможенных пошлин, налогов и другие обязательные платежи, а также прочие расходы, связанные 
с исполнением контракта.
Расчет приведен в Таблице № 1.
Валюта, используемая для формирования цены контракта и расчетов с поставщиками (исполнителями, подрядчиками), рубль Российской Федерации.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</si>
</sst>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Fill="1"/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/>
    <xf numFmtId="2" fontId="6" fillId="0" borderId="1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2" fontId="6" fillId="0" borderId="9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4" fontId="2" fillId="0" borderId="9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1" fillId="0" borderId="0" xfId="0" applyFont="1" applyFill="1" applyBorder="1"/>
    <xf numFmtId="0" fontId="1" fillId="0" borderId="0" xfId="0" applyFont="1" applyFill="1" applyAlignment="1">
      <alignment horizontal="left" wrapText="1"/>
    </xf>
    <xf numFmtId="0" fontId="1" fillId="0" borderId="10" xfId="0" applyFont="1" applyFill="1" applyBorder="1" applyAlignment="1">
      <alignment horizontal="left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999C5CCD-D919-46BB-9B57-E4FC19E28A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11</xdr:row>
      <xdr:rowOff>952500</xdr:rowOff>
    </xdr:from>
    <xdr:to>
      <xdr:col>10</xdr:col>
      <xdr:colOff>0</xdr:colOff>
      <xdr:row>11</xdr:row>
      <xdr:rowOff>1304925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16600" y="14030325"/>
          <a:ext cx="57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11</xdr:row>
      <xdr:rowOff>923925</xdr:rowOff>
    </xdr:from>
    <xdr:to>
      <xdr:col>8</xdr:col>
      <xdr:colOff>1019175</xdr:colOff>
      <xdr:row>11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26050" y="14030325"/>
          <a:ext cx="57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11</xdr:row>
      <xdr:rowOff>1600200</xdr:rowOff>
    </xdr:from>
    <xdr:to>
      <xdr:col>10</xdr:col>
      <xdr:colOff>1504950</xdr:colOff>
      <xdr:row>11</xdr:row>
      <xdr:rowOff>1962150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9107150" y="14030325"/>
          <a:ext cx="571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11</xdr:row>
      <xdr:rowOff>1400175</xdr:rowOff>
    </xdr:from>
    <xdr:to>
      <xdr:col>10</xdr:col>
      <xdr:colOff>419100</xdr:colOff>
      <xdr:row>11</xdr:row>
      <xdr:rowOff>1628775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354800" y="14030325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0"/>
  <sheetViews>
    <sheetView tabSelected="1" view="pageLayout" zoomScaleNormal="100" workbookViewId="0">
      <selection activeCell="A4" sqref="A4:K10"/>
    </sheetView>
  </sheetViews>
  <sheetFormatPr defaultColWidth="8.85546875" defaultRowHeight="15.75" x14ac:dyDescent="0.25"/>
  <cols>
    <col min="1" max="1" width="5.42578125" style="4" customWidth="1"/>
    <col min="2" max="2" width="30.5703125" style="4" customWidth="1"/>
    <col min="3" max="3" width="15.7109375" style="1" customWidth="1"/>
    <col min="4" max="4" width="15.42578125" style="19" customWidth="1"/>
    <col min="5" max="5" width="16.7109375" style="1" customWidth="1"/>
    <col min="6" max="6" width="14.140625" style="1" customWidth="1"/>
    <col min="7" max="7" width="14" style="1" customWidth="1"/>
    <col min="8" max="8" width="12.85546875" style="1" customWidth="1"/>
    <col min="9" max="9" width="15.7109375" style="1" customWidth="1"/>
    <col min="10" max="10" width="15.85546875" style="1" customWidth="1"/>
    <col min="11" max="11" width="16.5703125" style="1" customWidth="1"/>
    <col min="12" max="12" width="14.42578125" style="1" customWidth="1"/>
    <col min="13" max="13" width="9" style="1" bestFit="1" customWidth="1"/>
    <col min="14" max="14" width="16.7109375" style="1" customWidth="1"/>
    <col min="15" max="16384" width="8.85546875" style="1"/>
  </cols>
  <sheetData>
    <row r="1" spans="1:14" s="4" customFormat="1" x14ac:dyDescent="0.25">
      <c r="C1" s="27"/>
      <c r="D1" s="23"/>
      <c r="E1" s="27"/>
    </row>
    <row r="2" spans="1:14" s="4" customForma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</row>
    <row r="3" spans="1:14" s="4" customFormat="1" x14ac:dyDescent="0.25">
      <c r="A3" s="33" t="s">
        <v>20</v>
      </c>
      <c r="B3" s="33"/>
      <c r="C3" s="33"/>
      <c r="D3" s="35"/>
      <c r="E3" s="33"/>
      <c r="F3" s="33"/>
      <c r="G3" s="33"/>
      <c r="H3" s="33"/>
      <c r="I3" s="33"/>
    </row>
    <row r="4" spans="1:14" s="4" customFormat="1" ht="27.75" customHeight="1" x14ac:dyDescent="0.25">
      <c r="A4" s="28" t="s">
        <v>30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4" s="4" customFormat="1" ht="23.25" customHeigh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4" s="4" customFormat="1" ht="20.25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</row>
    <row r="7" spans="1:14" s="4" customFormat="1" ht="43.5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4" s="4" customFormat="1" ht="93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4" s="4" customFormat="1" ht="111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</row>
    <row r="10" spans="1:14" s="4" customFormat="1" ht="333.75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1:14" s="4" customFormat="1" ht="85.5" customHeight="1" x14ac:dyDescent="0.25">
      <c r="A11" s="36" t="s">
        <v>3</v>
      </c>
      <c r="B11" s="36" t="s">
        <v>4</v>
      </c>
      <c r="C11" s="38" t="s">
        <v>5</v>
      </c>
      <c r="D11" s="36" t="s">
        <v>6</v>
      </c>
      <c r="E11" s="40" t="s">
        <v>7</v>
      </c>
      <c r="F11" s="41"/>
      <c r="G11" s="41"/>
      <c r="H11" s="30" t="s">
        <v>8</v>
      </c>
      <c r="I11" s="30"/>
      <c r="J11" s="30"/>
      <c r="K11" s="5" t="s">
        <v>9</v>
      </c>
    </row>
    <row r="12" spans="1:14" s="4" customFormat="1" ht="115.5" customHeight="1" x14ac:dyDescent="0.25">
      <c r="A12" s="37"/>
      <c r="B12" s="37"/>
      <c r="C12" s="39"/>
      <c r="D12" s="36"/>
      <c r="E12" s="25" t="s">
        <v>10</v>
      </c>
      <c r="F12" s="26" t="s">
        <v>11</v>
      </c>
      <c r="G12" s="26" t="s">
        <v>12</v>
      </c>
      <c r="H12" s="5" t="s">
        <v>13</v>
      </c>
      <c r="I12" s="5" t="s">
        <v>14</v>
      </c>
      <c r="J12" s="5" t="s">
        <v>15</v>
      </c>
      <c r="K12" s="12" t="s">
        <v>16</v>
      </c>
    </row>
    <row r="13" spans="1:14" s="4" customFormat="1" ht="72" customHeight="1" x14ac:dyDescent="0.25">
      <c r="A13" s="6">
        <v>1</v>
      </c>
      <c r="B13" s="7" t="s">
        <v>22</v>
      </c>
      <c r="C13" s="16" t="s">
        <v>17</v>
      </c>
      <c r="D13" s="18">
        <v>1</v>
      </c>
      <c r="E13" s="20">
        <v>3500</v>
      </c>
      <c r="F13" s="21">
        <v>4000</v>
      </c>
      <c r="G13" s="21">
        <v>5000</v>
      </c>
      <c r="H13" s="8">
        <f>AVERAGE(E13:G13)</f>
        <v>4166.666666666667</v>
      </c>
      <c r="I13" s="9">
        <f>SQRT(((SUM((POWER(E13-H13,2)),(POWER(F13-H13,2)),(POWER(G13-H13,2)))/(COLUMNS(E13:G13)-1))))</f>
        <v>763.76261582597328</v>
      </c>
      <c r="J13" s="9">
        <f>I13/H13*100</f>
        <v>18.330302779823356</v>
      </c>
      <c r="K13" s="10">
        <f>H13*D13</f>
        <v>4166.666666666667</v>
      </c>
      <c r="M13" s="11"/>
      <c r="N13" s="11"/>
    </row>
    <row r="14" spans="1:14" s="4" customFormat="1" ht="72" customHeight="1" x14ac:dyDescent="0.25">
      <c r="A14" s="6">
        <f>A13+1</f>
        <v>2</v>
      </c>
      <c r="B14" s="7" t="s">
        <v>23</v>
      </c>
      <c r="C14" s="16" t="s">
        <v>17</v>
      </c>
      <c r="D14" s="18">
        <v>1</v>
      </c>
      <c r="E14" s="20">
        <v>1800</v>
      </c>
      <c r="F14" s="21">
        <v>1850</v>
      </c>
      <c r="G14" s="21">
        <v>2000</v>
      </c>
      <c r="H14" s="8">
        <f t="shared" ref="H14:H20" si="0">AVERAGE(E14:G14)</f>
        <v>1883.3333333333333</v>
      </c>
      <c r="I14" s="9">
        <f t="shared" ref="I14:I20" si="1">SQRT(((SUM((POWER(E14-H14,2)),(POWER(F14-H14,2)),(POWER(G14-H14,2)))/(COLUMNS(E14:G14)-1))))</f>
        <v>104.08329997330664</v>
      </c>
      <c r="J14" s="9">
        <f t="shared" ref="J14:J20" si="2">I14/H14*100</f>
        <v>5.5265469012375208</v>
      </c>
      <c r="K14" s="10">
        <f t="shared" ref="K14:K19" si="3">H14*D14</f>
        <v>1883.3333333333333</v>
      </c>
      <c r="N14" s="11"/>
    </row>
    <row r="15" spans="1:14" s="4" customFormat="1" ht="72" customHeight="1" x14ac:dyDescent="0.25">
      <c r="A15" s="6">
        <f t="shared" ref="A15:A20" si="4">A14+1</f>
        <v>3</v>
      </c>
      <c r="B15" s="7" t="s">
        <v>24</v>
      </c>
      <c r="C15" s="16" t="s">
        <v>17</v>
      </c>
      <c r="D15" s="18">
        <v>2</v>
      </c>
      <c r="E15" s="20">
        <v>1300</v>
      </c>
      <c r="F15" s="21">
        <v>1400</v>
      </c>
      <c r="G15" s="21">
        <v>1500</v>
      </c>
      <c r="H15" s="8">
        <f t="shared" si="0"/>
        <v>1400</v>
      </c>
      <c r="I15" s="9">
        <f t="shared" si="1"/>
        <v>100</v>
      </c>
      <c r="J15" s="9">
        <f t="shared" si="2"/>
        <v>7.1428571428571423</v>
      </c>
      <c r="K15" s="10">
        <f t="shared" si="3"/>
        <v>2800</v>
      </c>
      <c r="N15" s="11"/>
    </row>
    <row r="16" spans="1:14" s="4" customFormat="1" ht="72" customHeight="1" x14ac:dyDescent="0.25">
      <c r="A16" s="6">
        <f t="shared" si="4"/>
        <v>4</v>
      </c>
      <c r="B16" s="7" t="s">
        <v>25</v>
      </c>
      <c r="C16" s="16" t="s">
        <v>17</v>
      </c>
      <c r="D16" s="18">
        <v>2</v>
      </c>
      <c r="E16" s="20">
        <v>500</v>
      </c>
      <c r="F16" s="21">
        <v>600</v>
      </c>
      <c r="G16" s="21">
        <v>650</v>
      </c>
      <c r="H16" s="8">
        <f t="shared" si="0"/>
        <v>583.33333333333337</v>
      </c>
      <c r="I16" s="9">
        <f t="shared" si="1"/>
        <v>76.376261582597337</v>
      </c>
      <c r="J16" s="9">
        <f t="shared" si="2"/>
        <v>13.093073414159543</v>
      </c>
      <c r="K16" s="10">
        <v>1166.6600000000001</v>
      </c>
      <c r="N16" s="11"/>
    </row>
    <row r="17" spans="1:14" s="4" customFormat="1" ht="72" customHeight="1" x14ac:dyDescent="0.25">
      <c r="A17" s="6">
        <f t="shared" si="4"/>
        <v>5</v>
      </c>
      <c r="B17" s="7" t="s">
        <v>18</v>
      </c>
      <c r="C17" s="16" t="s">
        <v>19</v>
      </c>
      <c r="D17" s="18">
        <v>0.4</v>
      </c>
      <c r="E17" s="20">
        <v>11000</v>
      </c>
      <c r="F17" s="21">
        <v>11500</v>
      </c>
      <c r="G17" s="21">
        <v>12000</v>
      </c>
      <c r="H17" s="8">
        <f t="shared" si="0"/>
        <v>11500</v>
      </c>
      <c r="I17" s="9">
        <f t="shared" si="1"/>
        <v>500</v>
      </c>
      <c r="J17" s="9">
        <f t="shared" si="2"/>
        <v>4.3478260869565215</v>
      </c>
      <c r="K17" s="10">
        <f t="shared" si="3"/>
        <v>4600</v>
      </c>
      <c r="N17" s="11"/>
    </row>
    <row r="18" spans="1:14" s="4" customFormat="1" ht="57.75" customHeight="1" x14ac:dyDescent="0.25">
      <c r="A18" s="6">
        <f t="shared" si="4"/>
        <v>6</v>
      </c>
      <c r="B18" s="7" t="s">
        <v>26</v>
      </c>
      <c r="C18" s="16" t="s">
        <v>17</v>
      </c>
      <c r="D18" s="18">
        <v>1</v>
      </c>
      <c r="E18" s="20">
        <v>650</v>
      </c>
      <c r="F18" s="21">
        <v>700</v>
      </c>
      <c r="G18" s="21">
        <v>800</v>
      </c>
      <c r="H18" s="8">
        <f t="shared" si="0"/>
        <v>716.66666666666663</v>
      </c>
      <c r="I18" s="9">
        <f t="shared" si="1"/>
        <v>76.376261582597337</v>
      </c>
      <c r="J18" s="9">
        <f t="shared" si="2"/>
        <v>10.65715277896707</v>
      </c>
      <c r="K18" s="10">
        <f t="shared" si="3"/>
        <v>716.66666666666663</v>
      </c>
      <c r="N18" s="11"/>
    </row>
    <row r="19" spans="1:14" s="4" customFormat="1" ht="53.25" customHeight="1" x14ac:dyDescent="0.25">
      <c r="A19" s="6">
        <f t="shared" si="4"/>
        <v>7</v>
      </c>
      <c r="B19" s="7" t="s">
        <v>27</v>
      </c>
      <c r="C19" s="16" t="s">
        <v>17</v>
      </c>
      <c r="D19" s="18">
        <v>1</v>
      </c>
      <c r="E19" s="20">
        <v>15600</v>
      </c>
      <c r="F19" s="21">
        <v>16000</v>
      </c>
      <c r="G19" s="21">
        <v>16400</v>
      </c>
      <c r="H19" s="8">
        <f t="shared" si="0"/>
        <v>16000</v>
      </c>
      <c r="I19" s="9">
        <f t="shared" si="1"/>
        <v>400</v>
      </c>
      <c r="J19" s="9">
        <f t="shared" si="2"/>
        <v>2.5</v>
      </c>
      <c r="K19" s="10">
        <f t="shared" si="3"/>
        <v>16000</v>
      </c>
      <c r="N19" s="11"/>
    </row>
    <row r="20" spans="1:14" s="4" customFormat="1" ht="78.75" customHeight="1" x14ac:dyDescent="0.25">
      <c r="A20" s="6">
        <f t="shared" si="4"/>
        <v>8</v>
      </c>
      <c r="B20" s="7" t="s">
        <v>28</v>
      </c>
      <c r="C20" s="16" t="s">
        <v>17</v>
      </c>
      <c r="D20" s="18">
        <v>1</v>
      </c>
      <c r="E20" s="20">
        <v>200</v>
      </c>
      <c r="F20" s="21">
        <v>300</v>
      </c>
      <c r="G20" s="21">
        <v>350</v>
      </c>
      <c r="H20" s="8">
        <f t="shared" si="0"/>
        <v>283.33333333333331</v>
      </c>
      <c r="I20" s="9">
        <f t="shared" si="1"/>
        <v>76.376261582597337</v>
      </c>
      <c r="J20" s="9">
        <f t="shared" si="2"/>
        <v>26.956327617387299</v>
      </c>
      <c r="K20" s="10">
        <f>H20*D20</f>
        <v>283.33333333333331</v>
      </c>
      <c r="N20" s="11"/>
    </row>
    <row r="21" spans="1:14" s="4" customFormat="1" ht="25.5" customHeight="1" x14ac:dyDescent="0.25">
      <c r="A21" s="6"/>
      <c r="B21" s="13"/>
      <c r="C21" s="16"/>
      <c r="D21" s="9"/>
      <c r="E21" s="17"/>
      <c r="F21" s="15"/>
      <c r="G21" s="15"/>
      <c r="H21" s="8"/>
      <c r="I21" s="9"/>
      <c r="J21" s="9" t="s">
        <v>2</v>
      </c>
      <c r="K21" s="10">
        <f>SUM(K13:K20)</f>
        <v>31616.66</v>
      </c>
      <c r="N21" s="11"/>
    </row>
    <row r="22" spans="1:14" ht="14.2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</row>
    <row r="23" spans="1:14" ht="378" customHeight="1" x14ac:dyDescent="0.25">
      <c r="A23" s="31" t="s">
        <v>1</v>
      </c>
      <c r="B23" s="32"/>
      <c r="C23" s="32"/>
      <c r="D23" s="32"/>
      <c r="E23" s="32"/>
      <c r="F23" s="32"/>
      <c r="G23" s="32"/>
      <c r="H23" s="32"/>
      <c r="I23" s="32"/>
    </row>
    <row r="24" spans="1:14" x14ac:dyDescent="0.25">
      <c r="A24" s="14"/>
      <c r="B24" s="14"/>
      <c r="C24" s="14"/>
      <c r="D24" s="23"/>
      <c r="E24" s="14"/>
      <c r="F24" s="14"/>
      <c r="G24" s="14"/>
      <c r="H24" s="14"/>
      <c r="I24" s="14"/>
      <c r="J24" s="14"/>
      <c r="K24" s="14"/>
      <c r="L24" s="14"/>
    </row>
    <row r="25" spans="1:14" x14ac:dyDescent="0.25">
      <c r="A25" s="3" t="s">
        <v>29</v>
      </c>
      <c r="D25" s="24"/>
    </row>
    <row r="26" spans="1:14" x14ac:dyDescent="0.25">
      <c r="D26" s="24"/>
    </row>
    <row r="27" spans="1:14" x14ac:dyDescent="0.25">
      <c r="D27" s="24"/>
    </row>
    <row r="28" spans="1:14" x14ac:dyDescent="0.25">
      <c r="D28" s="24"/>
    </row>
    <row r="29" spans="1:14" ht="30" customHeight="1" x14ac:dyDescent="0.25">
      <c r="D29" s="24"/>
    </row>
    <row r="30" spans="1:14" x14ac:dyDescent="0.25">
      <c r="A30" s="14" t="s">
        <v>21</v>
      </c>
      <c r="B30" s="14"/>
      <c r="C30" s="14"/>
      <c r="D30" s="23"/>
      <c r="E30" s="14"/>
      <c r="F30" s="14"/>
      <c r="G30" s="14"/>
      <c r="H30" s="14"/>
      <c r="I30" s="14"/>
      <c r="J30" s="14"/>
      <c r="K30" s="14"/>
      <c r="L30" s="14"/>
    </row>
    <row r="31" spans="1:14" x14ac:dyDescent="0.25">
      <c r="D31" s="24"/>
    </row>
    <row r="32" spans="1:14" x14ac:dyDescent="0.25">
      <c r="D32" s="24"/>
    </row>
    <row r="33" spans="4:9" x14ac:dyDescent="0.25">
      <c r="D33" s="24"/>
    </row>
    <row r="34" spans="4:9" x14ac:dyDescent="0.25">
      <c r="D34" s="24"/>
    </row>
    <row r="35" spans="4:9" x14ac:dyDescent="0.25">
      <c r="D35" s="24"/>
    </row>
    <row r="36" spans="4:9" x14ac:dyDescent="0.25">
      <c r="D36" s="24"/>
    </row>
    <row r="37" spans="4:9" x14ac:dyDescent="0.25">
      <c r="D37" s="24"/>
    </row>
    <row r="38" spans="4:9" x14ac:dyDescent="0.25">
      <c r="D38" s="24"/>
    </row>
    <row r="39" spans="4:9" x14ac:dyDescent="0.25">
      <c r="D39" s="24"/>
    </row>
    <row r="40" spans="4:9" x14ac:dyDescent="0.25">
      <c r="D40" s="24"/>
    </row>
    <row r="41" spans="4:9" x14ac:dyDescent="0.25">
      <c r="D41" s="24"/>
      <c r="H41" s="2"/>
      <c r="I41" s="2"/>
    </row>
    <row r="42" spans="4:9" x14ac:dyDescent="0.25">
      <c r="D42" s="24"/>
    </row>
    <row r="43" spans="4:9" x14ac:dyDescent="0.25">
      <c r="D43" s="24"/>
    </row>
    <row r="44" spans="4:9" x14ac:dyDescent="0.25">
      <c r="D44" s="24"/>
    </row>
    <row r="45" spans="4:9" x14ac:dyDescent="0.25">
      <c r="D45" s="24"/>
    </row>
    <row r="46" spans="4:9" x14ac:dyDescent="0.25">
      <c r="D46" s="24"/>
    </row>
    <row r="47" spans="4:9" x14ac:dyDescent="0.25">
      <c r="D47" s="24"/>
    </row>
    <row r="48" spans="4:9" x14ac:dyDescent="0.25">
      <c r="D48" s="24"/>
    </row>
    <row r="49" spans="4:4" x14ac:dyDescent="0.25">
      <c r="D49" s="24"/>
    </row>
    <row r="50" spans="4:4" x14ac:dyDescent="0.25">
      <c r="D50" s="24"/>
    </row>
    <row r="51" spans="4:4" x14ac:dyDescent="0.25">
      <c r="D51" s="24"/>
    </row>
    <row r="52" spans="4:4" x14ac:dyDescent="0.25">
      <c r="D52" s="24"/>
    </row>
    <row r="53" spans="4:4" x14ac:dyDescent="0.25">
      <c r="D53" s="24"/>
    </row>
    <row r="54" spans="4:4" x14ac:dyDescent="0.25">
      <c r="D54" s="24"/>
    </row>
    <row r="55" spans="4:4" x14ac:dyDescent="0.25">
      <c r="D55" s="24"/>
    </row>
    <row r="56" spans="4:4" x14ac:dyDescent="0.25">
      <c r="D56" s="24"/>
    </row>
    <row r="57" spans="4:4" x14ac:dyDescent="0.25">
      <c r="D57" s="24"/>
    </row>
    <row r="58" spans="4:4" x14ac:dyDescent="0.25">
      <c r="D58" s="24"/>
    </row>
    <row r="59" spans="4:4" x14ac:dyDescent="0.25">
      <c r="D59" s="24"/>
    </row>
    <row r="60" spans="4:4" x14ac:dyDescent="0.25">
      <c r="D60" s="24"/>
    </row>
    <row r="61" spans="4:4" x14ac:dyDescent="0.25">
      <c r="D61" s="24"/>
    </row>
    <row r="62" spans="4:4" x14ac:dyDescent="0.25">
      <c r="D62" s="24"/>
    </row>
    <row r="63" spans="4:4" x14ac:dyDescent="0.25">
      <c r="D63" s="24"/>
    </row>
    <row r="64" spans="4:4" x14ac:dyDescent="0.25">
      <c r="D64" s="24"/>
    </row>
    <row r="65" spans="4:4" x14ac:dyDescent="0.25">
      <c r="D65" s="24"/>
    </row>
    <row r="66" spans="4:4" x14ac:dyDescent="0.25">
      <c r="D66" s="24"/>
    </row>
    <row r="67" spans="4:4" x14ac:dyDescent="0.25">
      <c r="D67" s="24"/>
    </row>
    <row r="68" spans="4:4" x14ac:dyDescent="0.25">
      <c r="D68" s="24"/>
    </row>
    <row r="69" spans="4:4" x14ac:dyDescent="0.25">
      <c r="D69" s="24"/>
    </row>
    <row r="70" spans="4:4" x14ac:dyDescent="0.25">
      <c r="D70" s="24"/>
    </row>
    <row r="71" spans="4:4" x14ac:dyDescent="0.25">
      <c r="D71" s="24"/>
    </row>
    <row r="72" spans="4:4" x14ac:dyDescent="0.25">
      <c r="D72" s="24"/>
    </row>
    <row r="73" spans="4:4" x14ac:dyDescent="0.25">
      <c r="D73" s="24"/>
    </row>
    <row r="74" spans="4:4" x14ac:dyDescent="0.25">
      <c r="D74" s="24"/>
    </row>
    <row r="75" spans="4:4" x14ac:dyDescent="0.25">
      <c r="D75" s="24"/>
    </row>
    <row r="76" spans="4:4" x14ac:dyDescent="0.25">
      <c r="D76" s="24"/>
    </row>
    <row r="77" spans="4:4" x14ac:dyDescent="0.25">
      <c r="D77" s="24"/>
    </row>
    <row r="78" spans="4:4" x14ac:dyDescent="0.25">
      <c r="D78" s="24"/>
    </row>
    <row r="79" spans="4:4" x14ac:dyDescent="0.25">
      <c r="D79" s="24"/>
    </row>
    <row r="80" spans="4:4" x14ac:dyDescent="0.25">
      <c r="D80" s="24"/>
    </row>
    <row r="81" spans="4:4" x14ac:dyDescent="0.25">
      <c r="D81" s="24"/>
    </row>
    <row r="82" spans="4:4" x14ac:dyDescent="0.25">
      <c r="D82" s="24"/>
    </row>
    <row r="83" spans="4:4" x14ac:dyDescent="0.25">
      <c r="D83" s="24"/>
    </row>
    <row r="84" spans="4:4" x14ac:dyDescent="0.25">
      <c r="D84" s="24"/>
    </row>
    <row r="85" spans="4:4" x14ac:dyDescent="0.25">
      <c r="D85" s="24"/>
    </row>
    <row r="86" spans="4:4" x14ac:dyDescent="0.25">
      <c r="D86" s="24"/>
    </row>
    <row r="87" spans="4:4" x14ac:dyDescent="0.25">
      <c r="D87" s="24"/>
    </row>
    <row r="88" spans="4:4" x14ac:dyDescent="0.25">
      <c r="D88" s="24"/>
    </row>
    <row r="89" spans="4:4" x14ac:dyDescent="0.25">
      <c r="D89" s="24"/>
    </row>
    <row r="90" spans="4:4" x14ac:dyDescent="0.25">
      <c r="D90" s="24"/>
    </row>
    <row r="91" spans="4:4" x14ac:dyDescent="0.25">
      <c r="D91" s="24"/>
    </row>
    <row r="92" spans="4:4" x14ac:dyDescent="0.25">
      <c r="D92" s="24"/>
    </row>
    <row r="93" spans="4:4" x14ac:dyDescent="0.25">
      <c r="D93" s="24"/>
    </row>
    <row r="94" spans="4:4" x14ac:dyDescent="0.25">
      <c r="D94" s="24"/>
    </row>
    <row r="95" spans="4:4" x14ac:dyDescent="0.25">
      <c r="D95" s="24"/>
    </row>
    <row r="96" spans="4:4" x14ac:dyDescent="0.25">
      <c r="D96" s="24"/>
    </row>
    <row r="97" spans="4:4" x14ac:dyDescent="0.25">
      <c r="D97" s="24"/>
    </row>
    <row r="98" spans="4:4" x14ac:dyDescent="0.25">
      <c r="D98" s="24"/>
    </row>
    <row r="99" spans="4:4" x14ac:dyDescent="0.25">
      <c r="D99" s="24"/>
    </row>
    <row r="100" spans="4:4" x14ac:dyDescent="0.25">
      <c r="D100" s="24"/>
    </row>
    <row r="101" spans="4:4" x14ac:dyDescent="0.25">
      <c r="D101" s="24"/>
    </row>
    <row r="102" spans="4:4" x14ac:dyDescent="0.25">
      <c r="D102" s="24"/>
    </row>
    <row r="103" spans="4:4" x14ac:dyDescent="0.25">
      <c r="D103" s="24"/>
    </row>
    <row r="104" spans="4:4" x14ac:dyDescent="0.25">
      <c r="D104" s="24"/>
    </row>
    <row r="105" spans="4:4" x14ac:dyDescent="0.25">
      <c r="D105" s="24"/>
    </row>
    <row r="106" spans="4:4" x14ac:dyDescent="0.25">
      <c r="D106" s="24"/>
    </row>
    <row r="107" spans="4:4" x14ac:dyDescent="0.25">
      <c r="D107" s="24"/>
    </row>
    <row r="108" spans="4:4" x14ac:dyDescent="0.25">
      <c r="D108" s="24"/>
    </row>
    <row r="109" spans="4:4" x14ac:dyDescent="0.25">
      <c r="D109" s="24"/>
    </row>
    <row r="110" spans="4:4" x14ac:dyDescent="0.25">
      <c r="D110" s="24"/>
    </row>
    <row r="111" spans="4:4" x14ac:dyDescent="0.25">
      <c r="D111" s="24"/>
    </row>
    <row r="112" spans="4:4" x14ac:dyDescent="0.25">
      <c r="D112" s="24"/>
    </row>
    <row r="113" spans="4:4" x14ac:dyDescent="0.25">
      <c r="D113" s="24"/>
    </row>
    <row r="114" spans="4:4" x14ac:dyDescent="0.25">
      <c r="D114" s="24"/>
    </row>
    <row r="115" spans="4:4" x14ac:dyDescent="0.25">
      <c r="D115" s="24"/>
    </row>
    <row r="116" spans="4:4" x14ac:dyDescent="0.25">
      <c r="D116" s="24"/>
    </row>
    <row r="117" spans="4:4" x14ac:dyDescent="0.25">
      <c r="D117" s="24"/>
    </row>
    <row r="118" spans="4:4" x14ac:dyDescent="0.25">
      <c r="D118" s="24"/>
    </row>
    <row r="119" spans="4:4" x14ac:dyDescent="0.25">
      <c r="D119" s="24"/>
    </row>
    <row r="120" spans="4:4" x14ac:dyDescent="0.25">
      <c r="D120" s="24"/>
    </row>
    <row r="121" spans="4:4" x14ac:dyDescent="0.25">
      <c r="D121" s="24"/>
    </row>
    <row r="122" spans="4:4" x14ac:dyDescent="0.25">
      <c r="D122" s="24"/>
    </row>
    <row r="123" spans="4:4" x14ac:dyDescent="0.25">
      <c r="D123" s="24"/>
    </row>
    <row r="124" spans="4:4" x14ac:dyDescent="0.25">
      <c r="D124" s="24"/>
    </row>
    <row r="125" spans="4:4" x14ac:dyDescent="0.25">
      <c r="D125" s="24"/>
    </row>
    <row r="126" spans="4:4" x14ac:dyDescent="0.25">
      <c r="D126" s="24"/>
    </row>
    <row r="127" spans="4:4" x14ac:dyDescent="0.25">
      <c r="D127" s="24"/>
    </row>
    <row r="128" spans="4:4" x14ac:dyDescent="0.25">
      <c r="D128" s="24"/>
    </row>
    <row r="129" spans="4:4" x14ac:dyDescent="0.25">
      <c r="D129" s="24"/>
    </row>
    <row r="130" spans="4:4" x14ac:dyDescent="0.25">
      <c r="D130" s="24"/>
    </row>
    <row r="131" spans="4:4" x14ac:dyDescent="0.25">
      <c r="D131" s="24"/>
    </row>
    <row r="132" spans="4:4" x14ac:dyDescent="0.25">
      <c r="D132" s="24"/>
    </row>
    <row r="133" spans="4:4" x14ac:dyDescent="0.25">
      <c r="D133" s="24"/>
    </row>
    <row r="134" spans="4:4" x14ac:dyDescent="0.25">
      <c r="D134" s="24"/>
    </row>
    <row r="135" spans="4:4" x14ac:dyDescent="0.25">
      <c r="D135" s="24"/>
    </row>
    <row r="136" spans="4:4" x14ac:dyDescent="0.25">
      <c r="D136" s="24"/>
    </row>
    <row r="137" spans="4:4" x14ac:dyDescent="0.25">
      <c r="D137" s="24"/>
    </row>
    <row r="138" spans="4:4" x14ac:dyDescent="0.25">
      <c r="D138" s="24"/>
    </row>
    <row r="139" spans="4:4" x14ac:dyDescent="0.25">
      <c r="D139" s="24"/>
    </row>
    <row r="140" spans="4:4" x14ac:dyDescent="0.25">
      <c r="D140" s="24"/>
    </row>
    <row r="141" spans="4:4" x14ac:dyDescent="0.25">
      <c r="D141" s="24"/>
    </row>
    <row r="142" spans="4:4" x14ac:dyDescent="0.25">
      <c r="D142" s="24"/>
    </row>
    <row r="143" spans="4:4" x14ac:dyDescent="0.25">
      <c r="D143" s="24"/>
    </row>
    <row r="144" spans="4:4" x14ac:dyDescent="0.25">
      <c r="D144" s="24"/>
    </row>
    <row r="145" spans="4:4" x14ac:dyDescent="0.25">
      <c r="D145" s="24"/>
    </row>
    <row r="146" spans="4:4" x14ac:dyDescent="0.25">
      <c r="D146" s="24"/>
    </row>
    <row r="147" spans="4:4" x14ac:dyDescent="0.25">
      <c r="D147" s="24"/>
    </row>
    <row r="148" spans="4:4" x14ac:dyDescent="0.25">
      <c r="D148" s="24"/>
    </row>
    <row r="149" spans="4:4" x14ac:dyDescent="0.25">
      <c r="D149" s="24"/>
    </row>
    <row r="150" spans="4:4" x14ac:dyDescent="0.25">
      <c r="D150" s="24"/>
    </row>
    <row r="151" spans="4:4" x14ac:dyDescent="0.25">
      <c r="D151" s="24"/>
    </row>
    <row r="152" spans="4:4" x14ac:dyDescent="0.25">
      <c r="D152" s="24"/>
    </row>
    <row r="153" spans="4:4" x14ac:dyDescent="0.25">
      <c r="D153" s="24"/>
    </row>
    <row r="154" spans="4:4" x14ac:dyDescent="0.25">
      <c r="D154" s="24"/>
    </row>
    <row r="155" spans="4:4" x14ac:dyDescent="0.25">
      <c r="D155" s="24"/>
    </row>
    <row r="156" spans="4:4" x14ac:dyDescent="0.25">
      <c r="D156" s="24"/>
    </row>
    <row r="157" spans="4:4" x14ac:dyDescent="0.25">
      <c r="D157" s="24"/>
    </row>
    <row r="158" spans="4:4" x14ac:dyDescent="0.25">
      <c r="D158" s="24"/>
    </row>
    <row r="159" spans="4:4" x14ac:dyDescent="0.25">
      <c r="D159" s="24"/>
    </row>
    <row r="160" spans="4:4" x14ac:dyDescent="0.25">
      <c r="D160" s="22"/>
    </row>
  </sheetData>
  <mergeCells count="11">
    <mergeCell ref="A4:K10"/>
    <mergeCell ref="H11:J11"/>
    <mergeCell ref="A23:I23"/>
    <mergeCell ref="A2:I2"/>
    <mergeCell ref="A22:I22"/>
    <mergeCell ref="A3:I3"/>
    <mergeCell ref="A11:A12"/>
    <mergeCell ref="B11:B12"/>
    <mergeCell ref="C11:C12"/>
    <mergeCell ref="D11:D12"/>
    <mergeCell ref="E11:G11"/>
  </mergeCells>
  <pageMargins left="0.70866141732283472" right="0.31496062992125984" top="0.74803149606299213" bottom="0.55118110236220474" header="0.31496062992125984" footer="0.31496062992125984"/>
  <pageSetup paperSize="9" scale="70" fitToHeight="4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2026-07-28T09:43:26Z</dcterms:modified>
</cp:coreProperties>
</file>