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ovaAD\Documents\Титова\44 ФЗ\2. п. 4\ЭМ ведра 593 850,00\"/>
    </mc:Choice>
  </mc:AlternateContent>
  <xr:revisionPtr revIDLastSave="0" documentId="13_ncr:1_{3D903E6E-7E49-4895-A44D-FEFFC05EF41B}" xr6:coauthVersionLast="36" xr6:coauthVersionMax="36" xr10:uidLastSave="{00000000-0000-0000-0000-000000000000}"/>
  <bookViews>
    <workbookView xWindow="0" yWindow="0" windowWidth="22605" windowHeight="10215" xr2:uid="{00000000-000D-0000-FFFF-FFFF00000000}"/>
  </bookViews>
  <sheets>
    <sheet name="НМЦК" sheetId="4" r:id="rId1"/>
  </sheets>
  <definedNames>
    <definedName name="_xlnm.Print_Area" localSheetId="0">НМЦК!$A$2:$S$12</definedName>
  </definedNames>
  <calcPr calcId="191029"/>
</workbook>
</file>

<file path=xl/calcChain.xml><?xml version="1.0" encoding="utf-8"?>
<calcChain xmlns="http://schemas.openxmlformats.org/spreadsheetml/2006/main">
  <c r="I9" i="4" l="1"/>
  <c r="J9" i="4" l="1"/>
  <c r="J11" i="4" s="1"/>
  <c r="K9" i="4" l="1"/>
  <c r="L9" i="4" l="1"/>
  <c r="M9" i="4" l="1"/>
</calcChain>
</file>

<file path=xl/sharedStrings.xml><?xml version="1.0" encoding="utf-8"?>
<sst xmlns="http://schemas.openxmlformats.org/spreadsheetml/2006/main" count="33" uniqueCount="33">
  <si>
    <t>№ п/п</t>
  </si>
  <si>
    <t>Наименование товара (работы, услуги)</t>
  </si>
  <si>
    <t>n - кол-во значений, используемых в расчете (кол-во ответов ИЦИ)</t>
  </si>
  <si>
    <t>КОСГУ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</si>
  <si>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</si>
  <si>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</si>
  <si>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</si>
  <si>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ОКПД2 / ККН / КТРУ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</si>
  <si>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</si>
  <si>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</si>
  <si>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</si>
  <si>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</si>
  <si>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Приложение № 2 к служебной записке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</si>
  <si>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</si>
  <si>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  СОСТАВИЛ </t>
  </si>
  <si>
    <t>ПРОВЕРИЛ</t>
  </si>
  <si>
    <t>шт</t>
  </si>
  <si>
    <t>Начальник АХО</t>
  </si>
  <si>
    <t>Коваленко Е.П.</t>
  </si>
  <si>
    <t xml:space="preserve">Ведро-контейнер для мусора с плавающей крышкой </t>
  </si>
  <si>
    <t>Ведущий специалист АХО</t>
  </si>
  <si>
    <t>Краснова Г.Б.</t>
  </si>
  <si>
    <t>с осуществлением сбора и анализа общедоступной ценовой информации 
 на закупку ведер-контейнеров для мусора</t>
  </si>
  <si>
    <t>ИЦИ № 1 информация из сети интернет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</si>
  <si>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10 (Десяти)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</si>
  <si>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Запрос от 02.07.2026 №1543/ 26-0-0
ИЦИ № 2 вх. от 06.07.2026  № 2768/26-0-0</t>
  </si>
  <si>
    <t>Запрос от 02.07.2026 1543/ 26-0-0
ИЦИ № 3 вх. от 06.07.2026  № 2769/26-0-0</t>
  </si>
  <si>
    <r>
      <t xml:space="preserve">V - коэф-нт вариации 
</t>
    </r>
    <r>
      <rPr>
        <i/>
        <sz val="10"/>
        <rFont val="Times New Roman"/>
        <family val="1"/>
        <charset val="204"/>
      </rPr>
      <t>(не должен превышать 33%)</t>
    </r>
  </si>
  <si>
    <r>
      <t>25.99.12.112</t>
    </r>
    <r>
      <rPr>
        <sz val="8"/>
        <rFont val="Times New Roman"/>
        <family val="1"/>
        <charset val="204"/>
      </rPr>
      <t> </t>
    </r>
    <r>
      <rPr>
        <sz val="11"/>
        <rFont val="Times New Roman"/>
        <family val="1"/>
        <charset val="204"/>
      </rPr>
      <t>/</t>
    </r>
    <r>
      <rPr>
        <sz val="12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25.99.12.119-00000001</t>
    </r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</si>
  <si>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</si>
  <si>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</si>
  <si>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Определение однородности совокупности значений выявленных цен СПРАВОЧНО</t>
  </si>
  <si>
    <t>Цена договора (контракта): 593 850 рублей 00 копеек (Пятьсот девяносто три тысячи восемьсот пятьдесят  рублей 00 копеек) в том числе НДС 22 %  107 087 рублей 70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</si>
</sst>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_-* #,##0.00_-;\-* #,##0.00_-;_-* &quot;-&quot;??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4" fillId="0" borderId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62">
    <xf numFmtId="0" fontId="0" fillId="0" borderId="0" xfId="0"/>
    <xf numFmtId="4" fontId="5" fillId="2" borderId="3" xfId="0" applyNumberFormat="1" applyFont="1" applyFill="1" applyBorder="1" applyAlignment="1">
      <alignment horizontal="center" vertical="center" wrapText="1"/>
    </xf>
    <xf numFmtId="0" fontId="5" fillId="0" borderId="4" xfId="6" applyFont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 wrapText="1"/>
    </xf>
    <xf numFmtId="0" fontId="6" fillId="0" borderId="1" xfId="6" applyFont="1" applyBorder="1" applyAlignment="1">
      <alignment vertical="center" wrapText="1"/>
    </xf>
    <xf numFmtId="43" fontId="5" fillId="0" borderId="1" xfId="7" applyFont="1" applyBorder="1" applyAlignment="1">
      <alignment horizontal="left" vertical="center" wrapText="1"/>
    </xf>
    <xf numFmtId="2" fontId="6" fillId="0" borderId="1" xfId="6" applyNumberFormat="1" applyFont="1" applyBorder="1" applyAlignment="1">
      <alignment horizontal="center" vertical="center" wrapText="1"/>
    </xf>
    <xf numFmtId="10" fontId="6" fillId="0" borderId="1" xfId="6" applyNumberFormat="1" applyFont="1" applyBorder="1" applyAlignment="1">
      <alignment horizontal="center" vertical="center" wrapText="1"/>
    </xf>
    <xf numFmtId="0" fontId="6" fillId="2" borderId="1" xfId="6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0" fontId="7" fillId="0" borderId="1" xfId="6" applyNumberFormat="1" applyFont="1" applyFill="1" applyBorder="1" applyAlignment="1">
      <alignment horizontal="center" vertical="center" wrapText="1"/>
    </xf>
    <xf numFmtId="1" fontId="6" fillId="0" borderId="1" xfId="6" applyNumberFormat="1" applyFont="1" applyFill="1" applyBorder="1" applyAlignment="1">
      <alignment horizontal="center" vertical="center" wrapText="1"/>
    </xf>
    <xf numFmtId="4" fontId="6" fillId="0" borderId="1" xfId="6" applyNumberFormat="1" applyFont="1" applyFill="1" applyBorder="1" applyAlignment="1">
      <alignment horizontal="center" vertical="center" wrapText="1"/>
    </xf>
    <xf numFmtId="0" fontId="5" fillId="0" borderId="1" xfId="6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top" wrapText="1"/>
    </xf>
    <xf numFmtId="0" fontId="6" fillId="0" borderId="0" xfId="6" applyFont="1" applyAlignment="1">
      <alignment horizontal="center" vertical="center" wrapText="1"/>
    </xf>
    <xf numFmtId="0" fontId="5" fillId="0" borderId="1" xfId="6" applyFont="1" applyBorder="1" applyAlignment="1">
      <alignment horizontal="center" vertical="top" wrapText="1"/>
    </xf>
    <xf numFmtId="0" fontId="6" fillId="2" borderId="1" xfId="6" applyFont="1" applyFill="1" applyBorder="1" applyAlignment="1">
      <alignment horizontal="center" vertical="center" wrapText="1"/>
    </xf>
    <xf numFmtId="4" fontId="6" fillId="0" borderId="1" xfId="6" applyNumberFormat="1" applyFont="1" applyFill="1" applyBorder="1" applyAlignment="1" applyProtection="1">
      <alignment horizontal="center" vertical="center" wrapText="1"/>
      <protection locked="0"/>
    </xf>
    <xf numFmtId="165" fontId="6" fillId="0" borderId="1" xfId="8" applyNumberFormat="1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 wrapText="1"/>
    </xf>
    <xf numFmtId="0" fontId="6" fillId="0" borderId="0" xfId="6" applyFont="1" applyAlignment="1">
      <alignment horizontal="left" vertical="top" wrapText="1"/>
    </xf>
    <xf numFmtId="0" fontId="5" fillId="0" borderId="1" xfId="6" applyFont="1" applyBorder="1" applyAlignment="1">
      <alignment horizontal="center" vertical="center" wrapText="1"/>
    </xf>
    <xf numFmtId="0" fontId="6" fillId="0" borderId="0" xfId="6" applyFont="1" applyAlignment="1"/>
    <xf numFmtId="0" fontId="6" fillId="0" borderId="0" xfId="6" applyFont="1"/>
    <xf numFmtId="0" fontId="5" fillId="0" borderId="0" xfId="6" applyFont="1" applyAlignment="1">
      <alignment vertical="center" wrapText="1"/>
    </xf>
    <xf numFmtId="0" fontId="6" fillId="0" borderId="0" xfId="6" applyFont="1" applyBorder="1"/>
    <xf numFmtId="0" fontId="12" fillId="0" borderId="0" xfId="6" applyFont="1" applyBorder="1" applyAlignment="1">
      <alignment horizontal="center" vertical="center"/>
    </xf>
    <xf numFmtId="0" fontId="6" fillId="0" borderId="0" xfId="6" applyFont="1" applyBorder="1" applyAlignment="1">
      <alignment horizontal="center" vertical="center"/>
    </xf>
    <xf numFmtId="0" fontId="6" fillId="2" borderId="0" xfId="6" applyFont="1" applyFill="1" applyBorder="1" applyAlignment="1">
      <alignment horizontal="center" vertical="center"/>
    </xf>
    <xf numFmtId="0" fontId="6" fillId="0" borderId="3" xfId="6" applyFont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2" fontId="6" fillId="2" borderId="3" xfId="6" applyNumberFormat="1" applyFont="1" applyFill="1" applyBorder="1" applyAlignment="1">
      <alignment horizontal="center" vertical="center" wrapText="1"/>
    </xf>
    <xf numFmtId="4" fontId="6" fillId="0" borderId="1" xfId="6" applyNumberFormat="1" applyFont="1" applyBorder="1" applyAlignment="1">
      <alignment horizontal="center" vertical="center" wrapText="1"/>
    </xf>
    <xf numFmtId="2" fontId="6" fillId="0" borderId="3" xfId="6" applyNumberFormat="1" applyFont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/>
    </xf>
    <xf numFmtId="43" fontId="5" fillId="0" borderId="1" xfId="7" applyFont="1" applyBorder="1" applyAlignment="1">
      <alignment horizontal="center" vertical="center" wrapText="1"/>
    </xf>
    <xf numFmtId="0" fontId="6" fillId="0" borderId="1" xfId="6" applyFont="1" applyBorder="1"/>
    <xf numFmtId="0" fontId="5" fillId="0" borderId="0" xfId="6" applyFont="1" applyFill="1" applyAlignment="1">
      <alignment vertical="center"/>
    </xf>
    <xf numFmtId="0" fontId="6" fillId="0" borderId="0" xfId="6" applyFont="1" applyAlignment="1">
      <alignment vertical="center"/>
    </xf>
    <xf numFmtId="0" fontId="6" fillId="0" borderId="0" xfId="6" applyFont="1" applyBorder="1" applyAlignment="1">
      <alignment vertical="center"/>
    </xf>
    <xf numFmtId="0" fontId="5" fillId="0" borderId="0" xfId="6" applyFont="1" applyFill="1" applyAlignment="1"/>
    <xf numFmtId="43" fontId="6" fillId="0" borderId="0" xfId="6" applyNumberFormat="1" applyFont="1"/>
    <xf numFmtId="0" fontId="6" fillId="0" borderId="0" xfId="6" applyFont="1" applyFill="1" applyAlignment="1">
      <alignment horizontal="left" vertical="center" wrapText="1"/>
    </xf>
    <xf numFmtId="0" fontId="6" fillId="0" borderId="0" xfId="6" applyFont="1" applyAlignment="1">
      <alignment horizontal="left" wrapText="1"/>
    </xf>
    <xf numFmtId="0" fontId="6" fillId="0" borderId="0" xfId="6" applyFont="1" applyAlignment="1">
      <alignment horizontal="center"/>
    </xf>
    <xf numFmtId="0" fontId="6" fillId="0" borderId="0" xfId="6" applyFont="1" applyAlignment="1">
      <alignment horizontal="right"/>
    </xf>
    <xf numFmtId="0" fontId="5" fillId="0" borderId="0" xfId="6" applyFont="1" applyAlignment="1">
      <alignment horizontal="center" vertical="center" wrapText="1"/>
    </xf>
    <xf numFmtId="0" fontId="5" fillId="2" borderId="0" xfId="6" applyFont="1" applyFill="1" applyAlignment="1">
      <alignment horizontal="center" vertical="top" wrapText="1"/>
    </xf>
    <xf numFmtId="0" fontId="6" fillId="0" borderId="0" xfId="6" applyFont="1" applyAlignment="1">
      <alignment horizontal="left" vertical="top" wrapText="1"/>
    </xf>
    <xf numFmtId="0" fontId="6" fillId="2" borderId="0" xfId="6" applyFont="1" applyFill="1" applyBorder="1" applyAlignment="1">
      <alignment horizontal="left"/>
    </xf>
    <xf numFmtId="0" fontId="5" fillId="0" borderId="3" xfId="6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5" fillId="0" borderId="0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 wrapText="1"/>
    </xf>
    <xf numFmtId="0" fontId="5" fillId="0" borderId="0" xfId="6" applyFont="1" applyFill="1" applyAlignment="1">
      <alignment horizontal="center" vertical="center"/>
    </xf>
    <xf numFmtId="0" fontId="6" fillId="0" borderId="0" xfId="6" applyFont="1" applyFill="1" applyAlignment="1">
      <alignment horizontal="left" vertical="center"/>
    </xf>
    <xf numFmtId="0" fontId="5" fillId="0" borderId="0" xfId="6" applyFont="1" applyFill="1" applyAlignment="1">
      <alignment horizontal="center"/>
    </xf>
    <xf numFmtId="0" fontId="6" fillId="0" borderId="0" xfId="6" applyFont="1" applyFill="1" applyAlignment="1">
      <alignment horizontal="left"/>
    </xf>
    <xf numFmtId="4" fontId="5" fillId="0" borderId="1" xfId="6" applyNumberFormat="1" applyFont="1" applyBorder="1" applyAlignment="1" applyProtection="1">
      <alignment horizontal="right" vertical="center" wrapText="1"/>
      <protection locked="0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</xdr:row>
      <xdr:rowOff>790575</xdr:rowOff>
    </xdr:from>
    <xdr:to>
      <xdr:col>9</xdr:col>
      <xdr:colOff>0</xdr:colOff>
      <xdr:row>6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274258</xdr:colOff>
      <xdr:row>6</xdr:row>
      <xdr:rowOff>560295</xdr:rowOff>
    </xdr:from>
    <xdr:to>
      <xdr:col>11</xdr:col>
      <xdr:colOff>878417</xdr:colOff>
      <xdr:row>6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10868175" y="329079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217270</xdr:colOff>
      <xdr:row>6</xdr:row>
      <xdr:rowOff>804331</xdr:rowOff>
    </xdr:from>
    <xdr:to>
      <xdr:col>12</xdr:col>
      <xdr:colOff>793749</xdr:colOff>
      <xdr:row>6</xdr:row>
      <xdr:rowOff>1248816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1933020" y="3534831"/>
          <a:ext cx="576479" cy="444485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1"/>
  <sheetViews>
    <sheetView tabSelected="1" zoomScale="80" zoomScaleNormal="80" zoomScaleSheetLayoutView="100" workbookViewId="0">
      <selection activeCell="O9" sqref="O9"/>
    </sheetView>
  </sheetViews>
  <sheetFormatPr defaultColWidth="7.5703125" defaultRowHeight="12.75" x14ac:dyDescent="0.2"/>
  <cols>
    <col min="1" max="1" width="4.7109375" style="24" customWidth="1"/>
    <col min="2" max="2" width="23.85546875" style="24" customWidth="1"/>
    <col min="3" max="4" width="14.85546875" style="24" customWidth="1"/>
    <col min="5" max="5" width="14.5703125" style="24" customWidth="1"/>
    <col min="6" max="6" width="8.42578125" style="24" customWidth="1"/>
    <col min="7" max="7" width="12.28515625" style="24" customWidth="1"/>
    <col min="8" max="8" width="10.85546875" style="24" customWidth="1"/>
    <col min="9" max="9" width="14.42578125" style="24" customWidth="1"/>
    <col min="10" max="10" width="21.42578125" style="24" customWidth="1"/>
    <col min="11" max="11" width="11" style="24" customWidth="1"/>
    <col min="12" max="12" width="16.85546875" style="24" customWidth="1"/>
    <col min="13" max="15" width="14.7109375" style="24" customWidth="1"/>
    <col min="16" max="16" width="11.28515625" style="24" customWidth="1"/>
    <col min="17" max="17" width="9" style="24" customWidth="1"/>
    <col min="18" max="18" width="12.85546875" style="24" customWidth="1"/>
    <col min="19" max="19" width="15.5703125" style="26" customWidth="1"/>
    <col min="20" max="16384" width="7.5703125" style="24"/>
  </cols>
  <sheetData>
    <row r="1" spans="1:21" ht="15" customHeight="1" x14ac:dyDescent="0.2">
      <c r="A1" s="46" t="s">
        <v>12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23"/>
      <c r="Q1" s="45"/>
      <c r="R1" s="45"/>
      <c r="S1" s="45"/>
      <c r="T1" s="45"/>
      <c r="U1" s="45"/>
    </row>
    <row r="2" spans="1:21" ht="15.75" customHeight="1" x14ac:dyDescent="0.2">
      <c r="A2" s="47" t="s">
        <v>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20"/>
      <c r="N2" s="20"/>
      <c r="O2" s="20"/>
      <c r="P2" s="25"/>
      <c r="Q2" s="25"/>
      <c r="R2" s="25"/>
    </row>
    <row r="3" spans="1:21" ht="14.25" customHeight="1" x14ac:dyDescent="0.2">
      <c r="A3" s="47" t="s">
        <v>6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20"/>
      <c r="N3" s="20"/>
      <c r="O3" s="20"/>
      <c r="P3" s="25"/>
      <c r="Q3" s="25"/>
      <c r="R3" s="25"/>
    </row>
    <row r="4" spans="1:21" ht="35.25" customHeight="1" x14ac:dyDescent="0.2">
      <c r="A4" s="48" t="s">
        <v>22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14"/>
      <c r="N4" s="14"/>
      <c r="O4" s="14"/>
    </row>
    <row r="5" spans="1:21" ht="93.75" customHeight="1" x14ac:dyDescent="0.2">
      <c r="A5" s="15"/>
      <c r="B5" s="49" t="s">
        <v>24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21"/>
      <c r="N5" s="21"/>
      <c r="O5" s="21"/>
    </row>
    <row r="6" spans="1:21" ht="40.5" customHeight="1" x14ac:dyDescent="0.2">
      <c r="A6" s="51" t="s">
        <v>0</v>
      </c>
      <c r="B6" s="54" t="s">
        <v>1</v>
      </c>
      <c r="C6" s="54" t="s">
        <v>13</v>
      </c>
      <c r="D6" s="54"/>
      <c r="E6" s="54"/>
      <c r="F6" s="51" t="s">
        <v>11</v>
      </c>
      <c r="G6" s="54" t="s">
        <v>10</v>
      </c>
      <c r="H6" s="54" t="s">
        <v>2</v>
      </c>
      <c r="I6" s="51" t="s">
        <v>29</v>
      </c>
      <c r="J6" s="54" t="s">
        <v>30</v>
      </c>
      <c r="K6" s="54" t="s">
        <v>31</v>
      </c>
      <c r="L6" s="54"/>
      <c r="M6" s="54"/>
      <c r="N6" s="51" t="s">
        <v>7</v>
      </c>
      <c r="O6" s="55" t="s">
        <v>3</v>
      </c>
      <c r="P6" s="56"/>
      <c r="Q6" s="53"/>
      <c r="S6" s="24"/>
    </row>
    <row r="7" spans="1:21" ht="125.25" customHeight="1" x14ac:dyDescent="0.2">
      <c r="A7" s="52"/>
      <c r="B7" s="54"/>
      <c r="C7" s="13" t="s">
        <v>23</v>
      </c>
      <c r="D7" s="13" t="s">
        <v>25</v>
      </c>
      <c r="E7" s="13" t="s">
        <v>26</v>
      </c>
      <c r="F7" s="52"/>
      <c r="G7" s="54"/>
      <c r="H7" s="54"/>
      <c r="I7" s="52"/>
      <c r="J7" s="54"/>
      <c r="K7" s="16" t="s">
        <v>8</v>
      </c>
      <c r="L7" s="16" t="s">
        <v>9</v>
      </c>
      <c r="M7" s="16" t="s">
        <v>27</v>
      </c>
      <c r="N7" s="52"/>
      <c r="O7" s="55"/>
      <c r="P7" s="56"/>
      <c r="Q7" s="53"/>
      <c r="S7" s="24"/>
    </row>
    <row r="8" spans="1:21" ht="15.75" customHeight="1" x14ac:dyDescent="0.2">
      <c r="A8" s="2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11</v>
      </c>
      <c r="L8" s="2">
        <v>12</v>
      </c>
      <c r="M8" s="2">
        <v>13</v>
      </c>
      <c r="N8" s="2">
        <v>14</v>
      </c>
      <c r="O8" s="22">
        <v>15</v>
      </c>
      <c r="P8" s="27"/>
      <c r="Q8" s="27"/>
      <c r="S8" s="24"/>
    </row>
    <row r="9" spans="1:21" ht="60.75" customHeight="1" x14ac:dyDescent="0.2">
      <c r="A9" s="3">
        <v>1</v>
      </c>
      <c r="B9" s="17" t="s">
        <v>19</v>
      </c>
      <c r="C9" s="18">
        <v>7918</v>
      </c>
      <c r="D9" s="18">
        <v>8425</v>
      </c>
      <c r="E9" s="18">
        <v>8509.25</v>
      </c>
      <c r="F9" s="9" t="s">
        <v>16</v>
      </c>
      <c r="G9" s="10">
        <v>75</v>
      </c>
      <c r="H9" s="11">
        <v>3</v>
      </c>
      <c r="I9" s="18">
        <f>MIN(C9:D9:E9)</f>
        <v>7918</v>
      </c>
      <c r="J9" s="12">
        <f>G9*I9</f>
        <v>593850</v>
      </c>
      <c r="K9" s="18">
        <f>ROUND((AVERAGE(C9:E9)),2)</f>
        <v>8284.08</v>
      </c>
      <c r="L9" s="6">
        <f>ROUND(_xlfn.STDEV.S(C9:E9),2)</f>
        <v>319.82</v>
      </c>
      <c r="M9" s="7">
        <f>L9/K9</f>
        <v>3.8606580332396598E-2</v>
      </c>
      <c r="N9" s="19" t="s">
        <v>28</v>
      </c>
      <c r="O9" s="8">
        <v>310</v>
      </c>
      <c r="P9" s="28"/>
      <c r="Q9" s="29"/>
      <c r="S9" s="24"/>
    </row>
    <row r="10" spans="1:21" ht="16.5" hidden="1" customHeight="1" x14ac:dyDescent="0.2">
      <c r="A10" s="30"/>
      <c r="B10" s="4"/>
      <c r="C10" s="1"/>
      <c r="D10" s="1"/>
      <c r="E10" s="1"/>
      <c r="F10" s="31"/>
      <c r="G10" s="31"/>
      <c r="H10" s="32"/>
      <c r="I10" s="6"/>
      <c r="J10" s="33"/>
      <c r="K10" s="34"/>
      <c r="L10" s="34"/>
      <c r="M10" s="7"/>
      <c r="N10" s="35"/>
      <c r="O10" s="35"/>
      <c r="P10" s="28"/>
      <c r="Q10" s="29"/>
      <c r="S10" s="24"/>
    </row>
    <row r="11" spans="1:21" ht="17.25" customHeight="1" x14ac:dyDescent="0.2">
      <c r="A11" s="61" t="s">
        <v>4</v>
      </c>
      <c r="B11" s="61"/>
      <c r="C11" s="61"/>
      <c r="D11" s="61"/>
      <c r="E11" s="61"/>
      <c r="F11" s="61"/>
      <c r="G11" s="61"/>
      <c r="H11" s="61"/>
      <c r="I11" s="61"/>
      <c r="J11" s="5">
        <f>J9</f>
        <v>593850</v>
      </c>
      <c r="K11" s="36"/>
      <c r="L11" s="36"/>
      <c r="M11" s="36"/>
      <c r="N11" s="37"/>
      <c r="O11" s="37"/>
      <c r="P11" s="26"/>
      <c r="Q11" s="26"/>
      <c r="S11" s="24"/>
    </row>
    <row r="12" spans="1:21" ht="18" customHeight="1" x14ac:dyDescent="0.2">
      <c r="A12" s="50" t="s">
        <v>32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</row>
    <row r="14" spans="1:21" s="39" customFormat="1" ht="34.5" customHeight="1" x14ac:dyDescent="0.25">
      <c r="A14" s="57" t="s">
        <v>14</v>
      </c>
      <c r="B14" s="57"/>
      <c r="C14" s="58" t="s">
        <v>20</v>
      </c>
      <c r="D14" s="58"/>
      <c r="E14" s="58"/>
      <c r="F14" s="58"/>
      <c r="G14" s="58"/>
      <c r="H14" s="38"/>
      <c r="I14" s="38"/>
      <c r="J14" s="38" t="s">
        <v>21</v>
      </c>
      <c r="K14" s="38"/>
      <c r="L14" s="38"/>
      <c r="M14" s="38"/>
      <c r="N14" s="43"/>
      <c r="O14" s="43"/>
      <c r="S14" s="40"/>
    </row>
    <row r="15" spans="1:21" ht="15" customHeight="1" x14ac:dyDescent="0.2">
      <c r="A15" s="59" t="s">
        <v>15</v>
      </c>
      <c r="B15" s="59"/>
      <c r="C15" s="60" t="s">
        <v>17</v>
      </c>
      <c r="D15" s="60"/>
      <c r="E15" s="60"/>
      <c r="F15" s="60"/>
      <c r="G15" s="60"/>
      <c r="H15" s="41"/>
      <c r="I15" s="41"/>
      <c r="J15" s="41" t="s">
        <v>18</v>
      </c>
      <c r="K15" s="41"/>
      <c r="L15" s="41"/>
      <c r="M15" s="41"/>
      <c r="N15" s="44"/>
      <c r="O15" s="44"/>
    </row>
    <row r="16" spans="1:21" x14ac:dyDescent="0.2">
      <c r="L16" s="42"/>
    </row>
    <row r="21" spans="13:13" x14ac:dyDescent="0.2">
      <c r="M21" s="42"/>
    </row>
  </sheetData>
  <sheetProtection formatCells="0" insertRows="0" deleteRows="0"/>
  <mergeCells count="27">
    <mergeCell ref="J6:J7"/>
    <mergeCell ref="A14:B14"/>
    <mergeCell ref="C14:G14"/>
    <mergeCell ref="A15:B15"/>
    <mergeCell ref="C15:G15"/>
    <mergeCell ref="A11:I11"/>
    <mergeCell ref="A6:A7"/>
    <mergeCell ref="B6:B7"/>
    <mergeCell ref="C6:E6"/>
    <mergeCell ref="G6:G7"/>
    <mergeCell ref="H6:H7"/>
    <mergeCell ref="N14:O14"/>
    <mergeCell ref="N15:O15"/>
    <mergeCell ref="Q1:U1"/>
    <mergeCell ref="A1:O1"/>
    <mergeCell ref="A3:L3"/>
    <mergeCell ref="A2:L2"/>
    <mergeCell ref="A4:L4"/>
    <mergeCell ref="B5:L5"/>
    <mergeCell ref="A12:S12"/>
    <mergeCell ref="N6:N7"/>
    <mergeCell ref="Q6:Q7"/>
    <mergeCell ref="K6:M6"/>
    <mergeCell ref="O6:O7"/>
    <mergeCell ref="P6:P7"/>
    <mergeCell ref="F6:F7"/>
    <mergeCell ref="I6:I7"/>
  </mergeCells>
  <conditionalFormatting sqref="M9:M10">
    <cfRule type="cellIs" dxfId="1" priority="3" operator="greaterThan">
      <formula>0.33</formula>
    </cfRule>
  </conditionalFormatting>
  <conditionalFormatting sqref="Q9">
    <cfRule type="cellIs" dxfId="0" priority="2" operator="greaterThan">
      <formula>33</formula>
    </cfRule>
  </conditionalFormatting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Титова Александра Дмитриевна</cp:lastModifiedBy>
  <cp:lastPrinted>2023-09-14T09:47:56Z</cp:lastPrinted>
  <dcterms:created xsi:type="dcterms:W3CDTF">2016-05-13T09:47:52Z</dcterms:created>
  <dcterms:modified xsi:type="dcterms:W3CDTF">2026-07-23T05:28:47Z</dcterms:modified>
</cp:coreProperties>
</file>