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-6900" yWindow="4935" windowWidth="19440" windowHeight="11385"/>
  </bookViews>
  <sheets>
    <sheet name="РАСЧЕТ" sheetId="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2" i="3"/>
  <c r="G12"/>
  <c r="K12" s="1"/>
  <c r="H12" l="1"/>
  <c r="I12" s="1"/>
  <c r="J12" s="1"/>
  <c r="L13"/>
  <c r="G14" l="1"/>
</calcChain>
</file>

<file path=xl/sharedStrings.xml><?xml version="1.0" encoding="utf-8"?>
<sst xmlns="http://schemas.openxmlformats.org/spreadsheetml/2006/main" count="35" uniqueCount="34">
  <si>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</si>
  <si>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</si>
  <si>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</si>
  <si>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</si>
  <si>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</si>
  <si>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</si>
  <si>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Обоснование начальной (максимальной) цены контракта</t>
  </si>
  <si>
    <t>Наименование</t>
  </si>
  <si>
    <t>Ед. изм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</si>
  <si>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</si>
  <si>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</si>
  <si>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</si>
  <si>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</si>
  <si>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</si>
  <si>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</si>
  <si>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r>
      <t>Цена за ед. изм. (руб.)</t>
    </r>
    <r>
      <rPr>
        <i/>
        <sz val="9"/>
        <color rgb="FFFF0000"/>
        <rFont val="Times New Roman"/>
        <family val="1"/>
        <charset val="204"/>
      </rPr>
      <t/>
    </r>
  </si>
  <si>
    <t>Н(М)ЦК, ЦДЕП контракта с учетом округления цены за ед. (руб.)</t>
  </si>
  <si>
    <t>В результате проведенного расчета Н(М)ЦК, контракта составила:</t>
  </si>
  <si>
    <t>Поставщик вщик №2 ООО "Комплекснре обеспечение"</t>
  </si>
  <si>
    <t>шт</t>
  </si>
  <si>
    <t>УТВЕРЖДАЮ</t>
  </si>
  <si>
    <t xml:space="preserve">Директор СПб ГБУ  «Юго-западное управление региональных дорог и благоустройства»                                                           </t>
  </si>
  <si>
    <t xml:space="preserve"> </t>
  </si>
  <si>
    <t>__________________ /Игнатенко А.А./</t>
  </si>
  <si>
    <t>(подпись/расшифровка подписи)</t>
  </si>
  <si>
    <t xml:space="preserve">Коэффициент вариации не превышает 33 %. Совокупность значений, используемых в расчете НМЦК считается однородной. </t>
  </si>
  <si>
    <t>Расчет НМЦК составил:</t>
  </si>
  <si>
    <t>Специалист по закупкам</t>
  </si>
  <si>
    <t>Коротенко В.А.</t>
  </si>
  <si>
    <t xml:space="preserve"> Дерматологическое средство индивидуальной защиты
 (мыло туалетное твердое)
</t>
  </si>
  <si>
    <t>Поставщик №1
АО ТД "Восток-Сервис"</t>
  </si>
  <si>
    <t xml:space="preserve">Поставщик №3 ООО "СпартаСпец"
</t>
  </si>
  <si>
    <t>Максимальная цена контракта  207 060,00 руб.</t>
  </si>
  <si>
    <t xml:space="preserve">Специалист отдела охраны  труда                                                             Прохода С.Р.
и производственной безопасности
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</si>
</sst>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0.000"/>
  </numFmts>
  <fonts count="2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4" fillId="0" borderId="0"/>
    <xf numFmtId="164" fontId="15" fillId="0" borderId="0" applyFont="0" applyFill="0" applyBorder="0" applyAlignment="0" applyProtection="0"/>
    <xf numFmtId="0" fontId="16" fillId="0" borderId="0"/>
  </cellStyleXfs>
  <cellXfs count="73">
    <xf numFmtId="0" fontId="0" fillId="0" borderId="0" xfId="0"/>
    <xf numFmtId="0" fontId="3" fillId="0" borderId="0" xfId="0" applyFont="1"/>
    <xf numFmtId="0" fontId="4" fillId="0" borderId="0" xfId="0" applyFont="1"/>
    <xf numFmtId="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/>
    <xf numFmtId="0" fontId="9" fillId="0" borderId="5" xfId="0" applyFont="1" applyBorder="1" applyAlignment="1">
      <alignment horizontal="center" vertical="center" wrapText="1"/>
    </xf>
    <xf numFmtId="0" fontId="2" fillId="0" borderId="0" xfId="0" applyFont="1"/>
    <xf numFmtId="4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164" fontId="3" fillId="0" borderId="0" xfId="2" applyFont="1"/>
    <xf numFmtId="164" fontId="3" fillId="0" borderId="0" xfId="2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Font="1" applyAlignment="1"/>
    <xf numFmtId="0" fontId="18" fillId="4" borderId="0" xfId="0" applyFont="1" applyFill="1" applyBorder="1" applyAlignment="1"/>
    <xf numFmtId="0" fontId="18" fillId="4" borderId="0" xfId="0" applyFont="1" applyFill="1" applyBorder="1" applyAlignment="1">
      <alignment horizontal="center"/>
    </xf>
    <xf numFmtId="2" fontId="18" fillId="4" borderId="0" xfId="0" applyNumberFormat="1" applyFont="1" applyFill="1" applyBorder="1" applyAlignment="1"/>
    <xf numFmtId="0" fontId="18" fillId="4" borderId="7" xfId="0" applyFont="1" applyFill="1" applyBorder="1" applyAlignment="1"/>
    <xf numFmtId="0" fontId="17" fillId="4" borderId="7" xfId="0" applyFont="1" applyFill="1" applyBorder="1" applyAlignment="1">
      <alignment horizontal="right" vertical="center" wrapText="1"/>
    </xf>
    <xf numFmtId="0" fontId="17" fillId="4" borderId="0" xfId="0" applyFont="1" applyFill="1" applyBorder="1" applyAlignment="1">
      <alignment horizontal="center" vertical="center" wrapText="1"/>
    </xf>
    <xf numFmtId="49" fontId="17" fillId="4" borderId="0" xfId="0" applyNumberFormat="1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vertical="center"/>
    </xf>
    <xf numFmtId="49" fontId="17" fillId="4" borderId="0" xfId="0" applyNumberFormat="1" applyFont="1" applyFill="1" applyBorder="1" applyAlignment="1">
      <alignment horizontal="left"/>
    </xf>
    <xf numFmtId="0" fontId="17" fillId="4" borderId="0" xfId="0" applyFont="1" applyFill="1" applyBorder="1" applyAlignment="1">
      <alignment horizontal="left"/>
    </xf>
    <xf numFmtId="0" fontId="17" fillId="4" borderId="0" xfId="0" applyFont="1" applyFill="1" applyBorder="1" applyAlignment="1"/>
    <xf numFmtId="0" fontId="17" fillId="4" borderId="0" xfId="0" applyFont="1" applyFill="1" applyBorder="1" applyAlignment="1">
      <alignment vertical="center" wrapText="1"/>
    </xf>
    <xf numFmtId="0" fontId="18" fillId="0" borderId="0" xfId="0" applyNumberFormat="1" applyFont="1" applyAlignment="1"/>
    <xf numFmtId="0" fontId="18" fillId="0" borderId="0" xfId="0" applyNumberFormat="1" applyFont="1" applyAlignment="1">
      <alignment horizontal="center"/>
    </xf>
    <xf numFmtId="0" fontId="17" fillId="0" borderId="0" xfId="0" applyNumberFormat="1" applyFont="1" applyAlignment="1"/>
    <xf numFmtId="0" fontId="17" fillId="0" borderId="0" xfId="0" applyNumberFormat="1" applyFont="1" applyAlignment="1">
      <alignment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7" fillId="0" borderId="7" xfId="0" applyNumberFormat="1" applyFont="1" applyBorder="1" applyAlignment="1">
      <alignment vertical="center" wrapText="1"/>
    </xf>
    <xf numFmtId="0" fontId="17" fillId="0" borderId="0" xfId="0" applyFont="1" applyAlignment="1">
      <alignment horizontal="left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9" fillId="0" borderId="0" xfId="3" applyFont="1" applyAlignment="1">
      <alignment horizontal="right" vertical="center" wrapText="1"/>
    </xf>
    <xf numFmtId="0" fontId="20" fillId="3" borderId="0" xfId="3" applyFont="1" applyFill="1" applyAlignment="1">
      <alignment horizontal="right" vertical="center" wrapText="1"/>
    </xf>
    <xf numFmtId="0" fontId="20" fillId="3" borderId="0" xfId="3" applyFont="1" applyFill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49" fontId="17" fillId="0" borderId="0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right" vertical="center" wrapText="1"/>
    </xf>
    <xf numFmtId="0" fontId="0" fillId="2" borderId="6" xfId="0" applyFill="1" applyBorder="1" applyAlignment="1">
      <alignment horizontal="right" vertical="center" wrapText="1"/>
    </xf>
    <xf numFmtId="165" fontId="2" fillId="2" borderId="8" xfId="0" applyNumberFormat="1" applyFont="1" applyFill="1" applyBorder="1" applyAlignment="1">
      <alignment horizontal="center" vertical="center" wrapText="1"/>
    </xf>
    <xf numFmtId="165" fontId="2" fillId="2" borderId="7" xfId="0" applyNumberFormat="1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left"/>
    </xf>
    <xf numFmtId="49" fontId="17" fillId="4" borderId="9" xfId="0" applyNumberFormat="1" applyFont="1" applyFill="1" applyBorder="1" applyAlignment="1">
      <alignment horizontal="center" vertical="center" wrapText="1"/>
    </xf>
    <xf numFmtId="0" fontId="17" fillId="0" borderId="0" xfId="0" applyNumberFormat="1" applyFont="1" applyAlignment="1">
      <alignment horizontal="left"/>
    </xf>
    <xf numFmtId="0" fontId="17" fillId="0" borderId="0" xfId="0" applyNumberFormat="1" applyFont="1" applyAlignment="1">
      <alignment horizontal="left" vertical="center" wrapText="1"/>
    </xf>
  </cellXfs>
  <cellStyles count="4">
    <cellStyle name="Обычный" xfId="0" builtinId="0"/>
    <cellStyle name="Обычный 2" xfId="1"/>
    <cellStyle name="Обычный 5" xfId="3"/>
    <cellStyle name="Финансовый" xfId="2" builtinId="3"/>
  </cellStyles>
  <dxfs count="0"/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63873</xdr:colOff>
      <xdr:row>10</xdr:row>
      <xdr:rowOff>1131794</xdr:rowOff>
    </xdr:from>
    <xdr:to>
      <xdr:col>8</xdr:col>
      <xdr:colOff>896471</xdr:colOff>
      <xdr:row>10</xdr:row>
      <xdr:rowOff>1446142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373" y="2217644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10</xdr:row>
      <xdr:rowOff>1527361</xdr:rowOff>
    </xdr:from>
    <xdr:to>
      <xdr:col>8</xdr:col>
      <xdr:colOff>33618</xdr:colOff>
      <xdr:row>10</xdr:row>
      <xdr:rowOff>1916206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613211"/>
          <a:ext cx="1176618" cy="388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35859</xdr:colOff>
      <xdr:row>10</xdr:row>
      <xdr:rowOff>249892</xdr:rowOff>
    </xdr:from>
    <xdr:to>
      <xdr:col>10</xdr:col>
      <xdr:colOff>7284</xdr:colOff>
      <xdr:row>10</xdr:row>
      <xdr:rowOff>554692</xdr:rowOff>
    </xdr:to>
    <xdr:pic>
      <xdr:nvPicPr>
        <xdr:cNvPr id="4" name="Picture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1284" y="1335742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view="pageBreakPreview" topLeftCell="A13" zoomScaleNormal="100" zoomScaleSheetLayoutView="100" zoomScalePageLayoutView="115" workbookViewId="0">
      <selection activeCell="G21" sqref="G21"/>
    </sheetView>
  </sheetViews>
  <sheetFormatPr defaultColWidth="9.140625" defaultRowHeight="12.75"/>
  <cols>
    <col min="1" max="1" width="4.140625" style="1" customWidth="1"/>
    <col min="2" max="2" width="36.28515625" style="1" customWidth="1"/>
    <col min="3" max="3" width="7.140625" style="1" customWidth="1"/>
    <col min="4" max="4" width="13.140625" style="11" customWidth="1"/>
    <col min="5" max="5" width="13.7109375" style="11" customWidth="1"/>
    <col min="6" max="6" width="13.5703125" style="11" customWidth="1"/>
    <col min="7" max="7" width="16.140625" style="1" customWidth="1"/>
    <col min="8" max="8" width="17.140625" style="1" customWidth="1"/>
    <col min="9" max="9" width="13.85546875" style="1" customWidth="1"/>
    <col min="10" max="10" width="22.7109375" style="1" customWidth="1"/>
    <col min="11" max="11" width="14.85546875" style="1" customWidth="1"/>
    <col min="12" max="12" width="15.85546875" style="1" bestFit="1" customWidth="1"/>
    <col min="13" max="16384" width="9.140625" style="1"/>
  </cols>
  <sheetData>
    <row r="1" spans="1:12" ht="15.75">
      <c r="J1" s="39"/>
      <c r="K1" s="39"/>
      <c r="L1" s="39"/>
    </row>
    <row r="2" spans="1:12" ht="15.75">
      <c r="J2" s="49" t="s">
        <v>20</v>
      </c>
      <c r="K2" s="49"/>
      <c r="L2" s="49"/>
    </row>
    <row r="3" spans="1:12" ht="30" customHeight="1">
      <c r="J3" s="50" t="s">
        <v>21</v>
      </c>
      <c r="K3" s="51"/>
      <c r="L3" s="51"/>
    </row>
    <row r="4" spans="1:12" ht="15.75">
      <c r="J4" s="51" t="s">
        <v>22</v>
      </c>
      <c r="K4" s="51"/>
      <c r="L4" s="51"/>
    </row>
    <row r="5" spans="1:12" ht="15.75">
      <c r="J5" s="51" t="s">
        <v>23</v>
      </c>
      <c r="K5" s="51"/>
      <c r="L5" s="51"/>
    </row>
    <row r="6" spans="1:12" ht="15">
      <c r="J6" s="22"/>
      <c r="K6" s="22"/>
      <c r="L6" s="22"/>
    </row>
    <row r="8" spans="1:12" s="2" customFormat="1" ht="18.75">
      <c r="A8" s="52" t="s">
        <v>6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</row>
    <row r="9" spans="1:12" s="2" customFormat="1" ht="18.75" hidden="1">
      <c r="A9" s="53" t="s">
        <v>4</v>
      </c>
      <c r="B9" s="54"/>
      <c r="C9" s="55" t="s">
        <v>2</v>
      </c>
      <c r="D9" s="55"/>
      <c r="E9" s="55"/>
      <c r="F9" s="55"/>
      <c r="G9" s="55"/>
      <c r="H9" s="55"/>
      <c r="I9" s="55"/>
      <c r="J9" s="55"/>
      <c r="K9" s="55"/>
      <c r="L9" s="55"/>
    </row>
    <row r="10" spans="1:12" ht="39" customHeight="1">
      <c r="A10" s="55" t="s">
        <v>0</v>
      </c>
      <c r="B10" s="55" t="s">
        <v>7</v>
      </c>
      <c r="C10" s="57" t="s">
        <v>8</v>
      </c>
      <c r="D10" s="55" t="s">
        <v>3</v>
      </c>
      <c r="E10" s="55"/>
      <c r="F10" s="55"/>
      <c r="G10" s="43" t="s">
        <v>12</v>
      </c>
      <c r="H10" s="44"/>
      <c r="I10" s="45"/>
      <c r="J10" s="46" t="s">
        <v>13</v>
      </c>
      <c r="K10" s="47"/>
      <c r="L10" s="48"/>
    </row>
    <row r="11" spans="1:12" ht="155.25" customHeight="1">
      <c r="A11" s="56"/>
      <c r="B11" s="56"/>
      <c r="C11" s="58"/>
      <c r="D11" s="13" t="s">
        <v>30</v>
      </c>
      <c r="E11" s="13" t="s">
        <v>18</v>
      </c>
      <c r="F11" s="13" t="s">
        <v>31</v>
      </c>
      <c r="G11" s="10" t="s">
        <v>9</v>
      </c>
      <c r="H11" s="10" t="s">
        <v>10</v>
      </c>
      <c r="I11" s="10" t="s">
        <v>11</v>
      </c>
      <c r="J11" s="4" t="s">
        <v>14</v>
      </c>
      <c r="K11" s="10" t="s">
        <v>15</v>
      </c>
      <c r="L11" s="10" t="s">
        <v>16</v>
      </c>
    </row>
    <row r="12" spans="1:12" ht="63.75">
      <c r="A12" s="16">
        <v>4</v>
      </c>
      <c r="B12" s="17" t="s">
        <v>29</v>
      </c>
      <c r="C12" s="16" t="s">
        <v>19</v>
      </c>
      <c r="D12" s="15">
        <v>35</v>
      </c>
      <c r="E12" s="15">
        <v>45</v>
      </c>
      <c r="F12" s="15">
        <v>66</v>
      </c>
      <c r="G12" s="21">
        <f t="shared" ref="G12" si="0">ROUND(AVERAGE(D12:F12),2)</f>
        <v>48.67</v>
      </c>
      <c r="H12" s="3">
        <f t="shared" ref="H12" si="1">SQRT(((SUM((POWER(F12-G12,2)),(POWER(E12-G12,2)),(POWER(D12-G12,2)))/(COLUMNS(D12:F12)-1))))</f>
        <v>15.821926241769679</v>
      </c>
      <c r="I12" s="3">
        <f t="shared" ref="I12:J12" si="2">H12/G12*100</f>
        <v>32.508580730983525</v>
      </c>
      <c r="J12" s="3">
        <f t="shared" si="2"/>
        <v>205.46537908362444</v>
      </c>
      <c r="K12" s="5">
        <f t="shared" ref="K12" si="3">G12</f>
        <v>48.67</v>
      </c>
      <c r="L12" s="5">
        <f>1*K12</f>
        <v>48.67</v>
      </c>
    </row>
    <row r="13" spans="1:12" s="6" customFormat="1" ht="26.25" customHeight="1">
      <c r="A13" s="60" t="s">
        <v>5</v>
      </c>
      <c r="B13" s="61"/>
      <c r="C13" s="61"/>
      <c r="D13" s="62"/>
      <c r="E13" s="63"/>
      <c r="F13" s="63"/>
      <c r="G13" s="64"/>
      <c r="H13" s="64"/>
      <c r="I13" s="64"/>
      <c r="J13" s="64"/>
      <c r="K13" s="65"/>
      <c r="L13" s="8">
        <f>SUM(L12:L12)</f>
        <v>48.67</v>
      </c>
    </row>
    <row r="14" spans="1:12" ht="15.75">
      <c r="A14" s="66" t="s">
        <v>17</v>
      </c>
      <c r="B14" s="67"/>
      <c r="C14" s="67"/>
      <c r="D14" s="67"/>
      <c r="E14" s="67"/>
      <c r="F14" s="67"/>
      <c r="G14" s="9">
        <f>L13</f>
        <v>48.67</v>
      </c>
      <c r="H14" s="7" t="s">
        <v>1</v>
      </c>
      <c r="I14" s="66"/>
      <c r="J14" s="67"/>
      <c r="K14" s="67"/>
      <c r="L14" s="68"/>
    </row>
    <row r="15" spans="1:12">
      <c r="G15" s="12"/>
      <c r="K15" s="14"/>
      <c r="L15" s="14"/>
    </row>
    <row r="16" spans="1:12" ht="15" customHeight="1">
      <c r="A16" s="69" t="s">
        <v>32</v>
      </c>
      <c r="B16" s="69"/>
      <c r="C16" s="69"/>
      <c r="D16" s="69"/>
      <c r="G16" s="12"/>
      <c r="I16" s="18"/>
      <c r="K16" s="20"/>
      <c r="L16" s="19"/>
    </row>
    <row r="17" spans="1:14" ht="15" customHeight="1">
      <c r="A17" s="42"/>
      <c r="B17" s="42"/>
      <c r="C17" s="42"/>
      <c r="D17" s="42"/>
      <c r="G17" s="12"/>
      <c r="I17" s="18"/>
      <c r="K17" s="20"/>
      <c r="L17" s="19"/>
    </row>
    <row r="18" spans="1:14" ht="15.75">
      <c r="A18" s="59" t="s">
        <v>33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</row>
    <row r="19" spans="1:14" ht="15.75">
      <c r="A19" s="23"/>
      <c r="B19" s="23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3"/>
      <c r="N19" s="23"/>
    </row>
    <row r="20" spans="1:14" ht="15.75">
      <c r="A20" s="26"/>
      <c r="B20" s="27"/>
      <c r="C20" s="28"/>
      <c r="D20" s="25"/>
      <c r="E20" s="25"/>
      <c r="F20" s="25"/>
      <c r="G20" s="25"/>
      <c r="H20" s="25"/>
      <c r="I20" s="25"/>
      <c r="J20" s="25"/>
      <c r="K20" s="25"/>
      <c r="L20" s="25"/>
      <c r="M20" s="23"/>
      <c r="N20" s="23"/>
    </row>
    <row r="21" spans="1:14" ht="15.75">
      <c r="A21" s="70" t="s">
        <v>24</v>
      </c>
      <c r="B21" s="70"/>
      <c r="C21" s="29"/>
      <c r="D21" s="25"/>
      <c r="E21" s="25"/>
      <c r="F21" s="25"/>
      <c r="G21" s="25"/>
      <c r="H21" s="25"/>
      <c r="I21" s="25"/>
      <c r="J21" s="25"/>
      <c r="K21" s="25"/>
      <c r="L21" s="25"/>
      <c r="M21" s="23"/>
      <c r="N21" s="23"/>
    </row>
    <row r="22" spans="1:14" ht="15.75">
      <c r="A22" s="23"/>
      <c r="B22" s="23"/>
      <c r="C22" s="24"/>
      <c r="D22" s="30"/>
      <c r="E22" s="30"/>
      <c r="F22" s="30"/>
      <c r="G22" s="23"/>
      <c r="H22" s="23"/>
      <c r="I22" s="23"/>
      <c r="J22" s="23"/>
      <c r="K22" s="23"/>
      <c r="L22" s="23"/>
      <c r="M22" s="23"/>
      <c r="N22" s="23"/>
    </row>
    <row r="23" spans="1:14" ht="15.75">
      <c r="A23" s="31" t="s">
        <v>25</v>
      </c>
      <c r="B23" s="23"/>
      <c r="C23" s="24"/>
      <c r="D23" s="32"/>
      <c r="E23" s="32"/>
      <c r="F23" s="32"/>
      <c r="G23" s="23"/>
      <c r="H23" s="32"/>
      <c r="I23" s="32"/>
      <c r="J23" s="32"/>
      <c r="K23" s="32"/>
      <c r="L23" s="32"/>
      <c r="M23" s="33"/>
      <c r="N23" s="33"/>
    </row>
    <row r="24" spans="1:14" ht="15.75">
      <c r="A24" s="34"/>
      <c r="B24" s="34"/>
      <c r="C24" s="28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</row>
    <row r="25" spans="1:14" ht="15.75">
      <c r="A25" s="35"/>
      <c r="B25" s="35"/>
      <c r="C25" s="36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</row>
    <row r="26" spans="1:14" ht="15.75">
      <c r="A26" s="71" t="s">
        <v>26</v>
      </c>
      <c r="B26" s="71"/>
      <c r="C26" s="71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</row>
    <row r="27" spans="1:14" ht="15.75">
      <c r="A27" s="72" t="s">
        <v>27</v>
      </c>
      <c r="B27" s="72"/>
      <c r="C27" s="37"/>
      <c r="D27" s="72" t="s">
        <v>28</v>
      </c>
      <c r="E27" s="72"/>
      <c r="F27" s="35"/>
      <c r="G27" s="35"/>
      <c r="H27" s="35"/>
      <c r="I27" s="35"/>
      <c r="J27" s="35"/>
      <c r="K27" s="35"/>
      <c r="L27" s="35"/>
      <c r="M27" s="35"/>
      <c r="N27" s="35"/>
    </row>
    <row r="28" spans="1:14" ht="15.75">
      <c r="A28" s="38"/>
      <c r="B28" s="39"/>
      <c r="C28" s="39"/>
      <c r="D28" s="40"/>
      <c r="E28" s="40"/>
      <c r="F28" s="39"/>
      <c r="G28" s="39"/>
      <c r="H28" s="39"/>
      <c r="I28" s="39"/>
      <c r="J28" s="39"/>
      <c r="K28" s="39"/>
      <c r="L28" s="39"/>
      <c r="M28" s="39"/>
      <c r="N28" s="39"/>
    </row>
    <row r="29" spans="1:14" ht="15.75">
      <c r="A29" s="41"/>
      <c r="B29" s="27"/>
      <c r="C29" s="39"/>
      <c r="D29" s="40"/>
      <c r="E29" s="40"/>
      <c r="F29" s="39"/>
      <c r="G29" s="39"/>
      <c r="H29" s="39"/>
      <c r="I29" s="39"/>
      <c r="J29" s="39"/>
      <c r="K29" s="39"/>
      <c r="L29" s="39"/>
      <c r="M29" s="39"/>
      <c r="N29" s="39"/>
    </row>
    <row r="30" spans="1:14" ht="15.75">
      <c r="A30" s="70" t="s">
        <v>24</v>
      </c>
      <c r="B30" s="70"/>
      <c r="C30" s="39"/>
      <c r="D30" s="40"/>
      <c r="E30" s="40"/>
      <c r="F30" s="39"/>
      <c r="G30" s="39"/>
      <c r="H30" s="39"/>
      <c r="I30" s="39"/>
      <c r="J30" s="39"/>
      <c r="K30" s="39"/>
      <c r="L30" s="39"/>
      <c r="M30" s="39"/>
      <c r="N30" s="39"/>
    </row>
    <row r="31" spans="1:14" ht="15.75">
      <c r="A31" s="35"/>
      <c r="B31" s="35"/>
      <c r="C31" s="36"/>
      <c r="D31" s="36"/>
      <c r="E31" s="36"/>
      <c r="F31" s="35"/>
      <c r="G31" s="35"/>
      <c r="H31" s="35"/>
      <c r="I31" s="35"/>
      <c r="J31" s="35"/>
      <c r="K31" s="35"/>
      <c r="L31" s="35"/>
      <c r="M31" s="35"/>
      <c r="N31" s="35"/>
    </row>
    <row r="32" spans="1:14" ht="15.75">
      <c r="A32" s="35"/>
      <c r="B32" s="35"/>
      <c r="C32" s="36"/>
      <c r="D32" s="36"/>
      <c r="E32" s="36"/>
      <c r="F32" s="35"/>
      <c r="G32" s="35"/>
      <c r="H32" s="35"/>
      <c r="I32" s="35"/>
      <c r="J32" s="35"/>
      <c r="K32" s="35"/>
      <c r="L32" s="35"/>
      <c r="M32" s="35"/>
      <c r="N32" s="35"/>
    </row>
  </sheetData>
  <mergeCells count="24">
    <mergeCell ref="A21:B21"/>
    <mergeCell ref="A26:C26"/>
    <mergeCell ref="A27:B27"/>
    <mergeCell ref="D27:E27"/>
    <mergeCell ref="A30:B30"/>
    <mergeCell ref="A18:N18"/>
    <mergeCell ref="A13:C13"/>
    <mergeCell ref="D13:K13"/>
    <mergeCell ref="A14:F14"/>
    <mergeCell ref="I14:L14"/>
    <mergeCell ref="A16:D16"/>
    <mergeCell ref="G10:I10"/>
    <mergeCell ref="J10:L10"/>
    <mergeCell ref="J2:L2"/>
    <mergeCell ref="J3:L3"/>
    <mergeCell ref="J4:L4"/>
    <mergeCell ref="J5:L5"/>
    <mergeCell ref="A8:L8"/>
    <mergeCell ref="A9:B9"/>
    <mergeCell ref="C9:L9"/>
    <mergeCell ref="A10:A11"/>
    <mergeCell ref="B10:B11"/>
    <mergeCell ref="C10:C11"/>
    <mergeCell ref="D10:F10"/>
  </mergeCells>
  <pageMargins left="0.59055118110236227" right="0.59055118110236227" top="0.59055118110236227" bottom="0.59055118110236227" header="0.31496062992125984" footer="0.31496062992125984"/>
  <pageSetup paperSize="9" scale="64" fitToHeight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ГУИОН</dc:creator>
  <cp:keywords>НМЦК</cp:keywords>
  <cp:lastModifiedBy>Korotenko</cp:lastModifiedBy>
  <cp:lastPrinted>2026-07-24T10:17:30Z</cp:lastPrinted>
  <dcterms:created xsi:type="dcterms:W3CDTF">2014-01-15T18:15:09Z</dcterms:created>
  <dcterms:modified xsi:type="dcterms:W3CDTF">2026-07-24T10:22:28Z</dcterms:modified>
</cp:coreProperties>
</file>