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5" yWindow="30" windowWidth="13380" windowHeight="12600"/>
  </bookViews>
  <sheets>
    <sheet name="НМЦК" sheetId="2" r:id="rId1"/>
  </sheets>
  <definedNames>
    <definedName name="_xlnm._FilterDatabase" localSheetId="0" hidden="1">НМЦК!$A$8:$N$12</definedName>
  </definedNames>
  <calcPr calcId="125725" refMode="R1C1"/>
</workbook>
</file>

<file path=xl/calcChain.xml><?xml version="1.0" encoding="utf-8"?>
<calcChain xmlns="http://schemas.openxmlformats.org/spreadsheetml/2006/main">
  <c r="I10" i="2"/>
  <c r="H10"/>
  <c r="K10" s="1"/>
  <c r="M10" s="1"/>
  <c r="N10" l="1"/>
  <c r="N11" s="1"/>
  <c r="J10"/>
  <c r="H12" l="1"/>
</calcChain>
</file>

<file path=xl/sharedStrings.xml><?xml version="1.0" encoding="utf-8"?>
<sst xmlns="http://schemas.openxmlformats.org/spreadsheetml/2006/main" count="45" uniqueCount="44">
  <si>
    <t>ИТОГО: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</si>
  <si>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</si>
  <si>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</si>
  <si>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t>Метод сопоставимых рыночных цен (анализ рынка)</t>
  </si>
  <si>
    <t>№</t>
  </si>
  <si>
    <t>Наименование объекта закупки</t>
  </si>
  <si>
    <t>Ед. изм по ОКЕИ</t>
  </si>
  <si>
    <t>Кол-во</t>
  </si>
  <si>
    <t>Ценовая информация (руб.)</t>
  </si>
  <si>
    <t>Однородность совокупности значений выявленных цен, используемых в расчете Н(М)ЦК</t>
  </si>
  <si>
    <t>Цена, рассчитанная по методу сопоставимых рыночных цен (руб.)</t>
  </si>
  <si>
    <t>Начальная (максимальня) цена контракта,  (руб.)</t>
  </si>
  <si>
    <r>
      <t xml:space="preserve">Средняя арифметическая цена за единицу  (руб.)    </t>
    </r>
    <r>
      <rPr>
        <i/>
        <sz val="10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</si>
  <si>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</si>
  <si>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</si>
  <si>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В результате проведенного расчета Н(М)ЦК составила:</t>
  </si>
  <si>
    <t xml:space="preserve">рублей </t>
  </si>
  <si>
    <t>Специалист в сфере закупок Василенко Наталья Николаевна</t>
  </si>
  <si>
    <t>Расчет Н(М)ЦК*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</si>
  <si>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</si>
  <si>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</si>
  <si>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</si>
  <si>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</si>
  <si>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</si>
  <si>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</si>
  <si>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</si>
  <si>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</si>
  <si>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</si>
  <si>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</si>
  <si>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</si>
  <si>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</si>
  <si>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</si>
  <si>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Цена за единицу изм. (руб.)</t>
  </si>
  <si>
    <t>СПб ГБУ «Центр мониторинга и экспертизы цен», реестр цен на основные товары для заказчиков Санкт-Петербурга</t>
  </si>
  <si>
    <t>не найдено</t>
  </si>
  <si>
    <t>8</t>
  </si>
  <si>
    <t>Таблица №1</t>
  </si>
  <si>
    <t xml:space="preserve">*Начальная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</si>
  <si>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Дата подготовки обоснования НМЦК :</t>
  </si>
  <si>
    <t>Индикатор экспресс-контроля концентраций рабочих растворов дезинфицирующего средства</t>
  </si>
  <si>
    <t>УПАК</t>
  </si>
  <si>
    <t>Ценовое предложение № 1 (вх.№139-з от 29.07.2026 г.)</t>
  </si>
  <si>
    <t>Ценовое предложение № 2 (вх.№140-з от 29.07.2026 г.)</t>
  </si>
  <si>
    <t>Ценовое предложение № 3 (вх.№141-з от 29.07.2026 г.)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</si>
</sst>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9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4" fillId="0" borderId="0"/>
    <xf numFmtId="0" fontId="6" fillId="0" borderId="0"/>
    <xf numFmtId="0" fontId="7" fillId="2" borderId="2" applyNumberFormat="0" applyAlignment="0" applyProtection="0"/>
  </cellStyleXfs>
  <cellXfs count="51">
    <xf numFmtId="0" fontId="0" fillId="0" borderId="0" xfId="0"/>
    <xf numFmtId="4" fontId="5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4" fontId="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4" fontId="3" fillId="0" borderId="0" xfId="0" applyNumberFormat="1" applyFont="1" applyFill="1" applyAlignment="1" applyProtection="1">
      <alignment horizontal="center" vertical="center" wrapText="1"/>
      <protection locked="0"/>
    </xf>
    <xf numFmtId="49" fontId="3" fillId="0" borderId="0" xfId="0" applyNumberFormat="1" applyFont="1" applyFill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4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4" fontId="3" fillId="0" borderId="0" xfId="0" applyNumberFormat="1" applyFont="1" applyFill="1" applyAlignment="1" applyProtection="1">
      <alignment horizontal="center" vertical="center" wrapText="1"/>
      <protection hidden="1"/>
    </xf>
    <xf numFmtId="4" fontId="3" fillId="0" borderId="1" xfId="0" applyNumberFormat="1" applyFont="1" applyFill="1" applyBorder="1" applyAlignment="1" applyProtection="1">
      <alignment horizontal="center" vertical="top" wrapText="1"/>
      <protection locked="0"/>
    </xf>
    <xf numFmtId="4" fontId="5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49" fontId="3" fillId="0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0" xfId="0" applyFont="1" applyFill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left" vertical="top" wrapText="1"/>
      <protection locked="0"/>
    </xf>
    <xf numFmtId="0" fontId="3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4" fontId="3" fillId="0" borderId="0" xfId="0" applyNumberFormat="1" applyFont="1" applyFill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Fill="1" applyAlignment="1" applyProtection="1">
      <alignment horizontal="left" vertical="center" wrapText="1"/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3" fontId="1" fillId="0" borderId="1" xfId="0" applyNumberFormat="1" applyFont="1" applyFill="1" applyBorder="1" applyAlignment="1">
      <alignment horizontal="center" vertical="top"/>
    </xf>
    <xf numFmtId="4" fontId="3" fillId="0" borderId="1" xfId="4" applyNumberFormat="1" applyFont="1" applyFill="1" applyBorder="1" applyAlignment="1" applyProtection="1">
      <alignment horizontal="center" vertical="top" wrapText="1"/>
      <protection locked="0"/>
    </xf>
    <xf numFmtId="49" fontId="3" fillId="0" borderId="0" xfId="0" applyNumberFormat="1" applyFont="1" applyFill="1" applyAlignment="1" applyProtection="1">
      <alignment horizontal="center" vertical="top" wrapText="1"/>
      <protection locked="0"/>
    </xf>
    <xf numFmtId="0" fontId="1" fillId="0" borderId="1" xfId="0" applyFont="1" applyBorder="1" applyAlignment="1">
      <alignment horizontal="left" vertical="top" wrapText="1"/>
    </xf>
    <xf numFmtId="0" fontId="3" fillId="0" borderId="0" xfId="0" applyFont="1" applyFill="1" applyAlignment="1" applyProtection="1">
      <alignment vertical="center" wrapText="1"/>
      <protection locked="0"/>
    </xf>
    <xf numFmtId="4" fontId="3" fillId="0" borderId="0" xfId="0" applyNumberFormat="1" applyFont="1" applyFill="1" applyAlignment="1" applyProtection="1">
      <alignment vertical="center" wrapText="1"/>
      <protection locked="0"/>
    </xf>
    <xf numFmtId="164" fontId="3" fillId="0" borderId="0" xfId="0" applyNumberFormat="1" applyFont="1" applyFill="1" applyAlignment="1" applyProtection="1">
      <alignment horizontal="left" vertical="center" wrapText="1"/>
      <protection locked="0"/>
    </xf>
    <xf numFmtId="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textRotation="90" wrapText="1"/>
      <protection locked="0"/>
    </xf>
    <xf numFmtId="4" fontId="3" fillId="0" borderId="1" xfId="0" applyNumberFormat="1" applyFont="1" applyFill="1" applyBorder="1" applyAlignment="1" applyProtection="1">
      <alignment horizontal="center" vertical="center" textRotation="90" wrapText="1"/>
      <protection locked="0"/>
    </xf>
    <xf numFmtId="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>
      <alignment horizontal="right" vertical="center"/>
    </xf>
    <xf numFmtId="4" fontId="1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Border="1" applyAlignment="1" applyProtection="1">
      <alignment horizontal="justify" wrapText="1"/>
      <protection locked="0"/>
    </xf>
    <xf numFmtId="4" fontId="3" fillId="0" borderId="0" xfId="0" applyNumberFormat="1" applyFont="1" applyFill="1" applyBorder="1" applyAlignment="1" applyProtection="1">
      <alignment horizontal="justify"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2" fontId="5" fillId="0" borderId="3" xfId="0" applyNumberFormat="1" applyFont="1" applyFill="1" applyBorder="1" applyAlignment="1" applyProtection="1">
      <alignment horizontal="right" vertical="center" wrapText="1"/>
      <protection locked="0"/>
    </xf>
    <xf numFmtId="2" fontId="5" fillId="0" borderId="4" xfId="0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Alignment="1" applyProtection="1">
      <alignment horizontal="right" vertical="center" wrapText="1"/>
      <protection locked="0"/>
    </xf>
  </cellXfs>
  <cellStyles count="5">
    <cellStyle name="Вывод" xfId="4" builtinId="21"/>
    <cellStyle name="Обычный" xfId="0" builtinId="0"/>
    <cellStyle name="Обычный 2" xfId="3"/>
    <cellStyle name="Обычный 2 2 2" xfId="1"/>
    <cellStyle name="Обычный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7</xdr:row>
      <xdr:rowOff>666750</xdr:rowOff>
    </xdr:from>
    <xdr:to>
      <xdr:col>9</xdr:col>
      <xdr:colOff>1000125</xdr:colOff>
      <xdr:row>7</xdr:row>
      <xdr:rowOff>1054469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0" y="1866900"/>
          <a:ext cx="923925" cy="387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7</xdr:row>
      <xdr:rowOff>600075</xdr:rowOff>
    </xdr:from>
    <xdr:to>
      <xdr:col>8</xdr:col>
      <xdr:colOff>1019175</xdr:colOff>
      <xdr:row>7</xdr:row>
      <xdr:rowOff>1038225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8002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"/>
  <sheetViews>
    <sheetView tabSelected="1" workbookViewId="0">
      <pane xSplit="3" ySplit="9" topLeftCell="D10" activePane="bottomRight" state="frozen"/>
      <selection pane="topRight" activeCell="D1" sqref="D1"/>
      <selection pane="bottomLeft" activeCell="A11" sqref="A11"/>
      <selection pane="bottomRight" activeCell="H10" sqref="H10"/>
    </sheetView>
  </sheetViews>
  <sheetFormatPr defaultRowHeight="12.75"/>
  <cols>
    <col min="1" max="1" width="4.42578125" style="17" customWidth="1"/>
    <col min="2" max="2" width="58.140625" style="4" customWidth="1"/>
    <col min="3" max="3" width="7.28515625" style="4" bestFit="1" customWidth="1"/>
    <col min="4" max="4" width="5.7109375" style="5" bestFit="1" customWidth="1"/>
    <col min="5" max="5" width="15.140625" style="5" customWidth="1"/>
    <col min="6" max="7" width="15.42578125" style="5" customWidth="1"/>
    <col min="8" max="8" width="16.5703125" style="5" customWidth="1"/>
    <col min="9" max="10" width="16.28515625" style="4" customWidth="1"/>
    <col min="11" max="11" width="16" style="4" customWidth="1"/>
    <col min="12" max="12" width="25.7109375" style="5" customWidth="1"/>
    <col min="13" max="13" width="13" style="5" customWidth="1"/>
    <col min="14" max="14" width="16" style="21" customWidth="1"/>
    <col min="15" max="16384" width="9.140625" style="4"/>
  </cols>
  <sheetData>
    <row r="1" spans="1:14">
      <c r="A1" s="42" t="s">
        <v>36</v>
      </c>
      <c r="B1" s="42"/>
      <c r="C1" s="42"/>
      <c r="D1" s="42"/>
      <c r="E1" s="43"/>
      <c r="F1" s="43"/>
      <c r="G1" s="43"/>
      <c r="H1" s="42"/>
      <c r="I1" s="42"/>
      <c r="J1" s="42"/>
      <c r="K1" s="42"/>
      <c r="L1" s="43"/>
      <c r="M1" s="43"/>
      <c r="N1" s="43"/>
    </row>
    <row r="3" spans="1:14">
      <c r="A3" s="40" t="s">
        <v>1</v>
      </c>
      <c r="B3" s="40"/>
      <c r="C3" s="40"/>
      <c r="D3" s="40"/>
      <c r="E3" s="41"/>
      <c r="F3" s="41"/>
      <c r="G3" s="41"/>
      <c r="H3" s="40"/>
      <c r="I3" s="40"/>
      <c r="J3" s="40"/>
      <c r="K3" s="40"/>
      <c r="L3" s="41"/>
      <c r="M3" s="41"/>
      <c r="N3" s="41"/>
    </row>
    <row r="4" spans="1:14">
      <c r="A4" s="13"/>
      <c r="B4" s="20"/>
      <c r="C4" s="20"/>
      <c r="D4" s="21"/>
      <c r="E4" s="21"/>
      <c r="F4" s="21"/>
      <c r="G4" s="21"/>
      <c r="H4" s="21"/>
      <c r="I4" s="20"/>
      <c r="J4" s="20"/>
      <c r="K4" s="20"/>
      <c r="L4" s="21"/>
      <c r="M4" s="23"/>
    </row>
    <row r="5" spans="1:14" ht="12.75" customHeight="1">
      <c r="A5" s="39" t="s">
        <v>2</v>
      </c>
      <c r="B5" s="39"/>
      <c r="C5" s="39"/>
      <c r="D5" s="39"/>
      <c r="E5" s="35" t="s">
        <v>3</v>
      </c>
      <c r="F5" s="35"/>
      <c r="G5" s="35"/>
      <c r="H5" s="35"/>
      <c r="I5" s="35"/>
      <c r="J5" s="35"/>
      <c r="K5" s="35"/>
      <c r="L5" s="35"/>
      <c r="M5" s="35"/>
      <c r="N5" s="35"/>
    </row>
    <row r="6" spans="1:14">
      <c r="A6" s="35" t="s">
        <v>18</v>
      </c>
      <c r="B6" s="35"/>
      <c r="C6" s="35"/>
      <c r="D6" s="35"/>
      <c r="E6" s="38"/>
      <c r="F6" s="38"/>
      <c r="G6" s="38"/>
      <c r="H6" s="35"/>
      <c r="I6" s="35"/>
      <c r="J6" s="35"/>
      <c r="K6" s="35"/>
      <c r="L6" s="38"/>
      <c r="M6" s="38"/>
      <c r="N6" s="38"/>
    </row>
    <row r="7" spans="1:14" ht="30" customHeight="1">
      <c r="A7" s="47" t="s">
        <v>4</v>
      </c>
      <c r="B7" s="35" t="s">
        <v>5</v>
      </c>
      <c r="C7" s="36" t="s">
        <v>6</v>
      </c>
      <c r="D7" s="37" t="s">
        <v>7</v>
      </c>
      <c r="E7" s="38" t="s">
        <v>8</v>
      </c>
      <c r="F7" s="38"/>
      <c r="G7" s="38"/>
      <c r="H7" s="34" t="s">
        <v>9</v>
      </c>
      <c r="I7" s="34"/>
      <c r="J7" s="34"/>
      <c r="K7" s="35" t="s">
        <v>10</v>
      </c>
      <c r="L7" s="38" t="s">
        <v>33</v>
      </c>
      <c r="M7" s="38" t="s">
        <v>32</v>
      </c>
      <c r="N7" s="38" t="s">
        <v>11</v>
      </c>
    </row>
    <row r="8" spans="1:14" ht="93.75" customHeight="1">
      <c r="A8" s="47"/>
      <c r="B8" s="35"/>
      <c r="C8" s="36"/>
      <c r="D8" s="37"/>
      <c r="E8" s="33" t="s">
        <v>41</v>
      </c>
      <c r="F8" s="33" t="s">
        <v>42</v>
      </c>
      <c r="G8" s="33" t="s">
        <v>43</v>
      </c>
      <c r="H8" s="11" t="s">
        <v>12</v>
      </c>
      <c r="I8" s="25" t="s">
        <v>13</v>
      </c>
      <c r="J8" s="25" t="s">
        <v>14</v>
      </c>
      <c r="K8" s="35"/>
      <c r="L8" s="38"/>
      <c r="M8" s="38"/>
      <c r="N8" s="38"/>
    </row>
    <row r="9" spans="1:14" s="6" customFormat="1">
      <c r="A9" s="14" t="s">
        <v>19</v>
      </c>
      <c r="B9" s="24" t="s">
        <v>20</v>
      </c>
      <c r="C9" s="24" t="s">
        <v>21</v>
      </c>
      <c r="D9" s="14" t="s">
        <v>22</v>
      </c>
      <c r="E9" s="24" t="s">
        <v>23</v>
      </c>
      <c r="F9" s="24" t="s">
        <v>24</v>
      </c>
      <c r="G9" s="14" t="s">
        <v>25</v>
      </c>
      <c r="H9" s="24" t="s">
        <v>35</v>
      </c>
      <c r="I9" s="24" t="s">
        <v>26</v>
      </c>
      <c r="J9" s="14" t="s">
        <v>27</v>
      </c>
      <c r="K9" s="24" t="s">
        <v>28</v>
      </c>
      <c r="L9" s="24" t="s">
        <v>29</v>
      </c>
      <c r="M9" s="14" t="s">
        <v>30</v>
      </c>
      <c r="N9" s="24" t="s">
        <v>31</v>
      </c>
    </row>
    <row r="10" spans="1:14" s="28" customFormat="1" ht="25.5">
      <c r="A10" s="14" t="s">
        <v>19</v>
      </c>
      <c r="B10" s="29" t="s">
        <v>39</v>
      </c>
      <c r="C10" s="14" t="s">
        <v>40</v>
      </c>
      <c r="D10" s="26">
        <v>6</v>
      </c>
      <c r="E10" s="11">
        <v>1210</v>
      </c>
      <c r="F10" s="11">
        <v>1390</v>
      </c>
      <c r="G10" s="11">
        <v>1120</v>
      </c>
      <c r="H10" s="27">
        <f t="shared" ref="H10" si="0">ROUND(AVERAGE(E10,F10,G10),2)</f>
        <v>1240</v>
      </c>
      <c r="I10" s="27">
        <f t="shared" ref="I10" si="1">STDEV(E10:G10)</f>
        <v>137.4772708486752</v>
      </c>
      <c r="J10" s="27">
        <f t="shared" ref="J10" si="2">I10/H10*100</f>
        <v>11.086876681344775</v>
      </c>
      <c r="K10" s="27">
        <f t="shared" ref="K10" si="3">H10</f>
        <v>1240</v>
      </c>
      <c r="L10" s="11" t="s">
        <v>34</v>
      </c>
      <c r="M10" s="11">
        <f>SUM(K10)</f>
        <v>1240</v>
      </c>
      <c r="N10" s="11">
        <f t="shared" ref="N10" si="4">PRODUCT(D10,M10)</f>
        <v>7440</v>
      </c>
    </row>
    <row r="11" spans="1:14" ht="19.5" customHeight="1">
      <c r="A11" s="48" t="s">
        <v>0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9"/>
      <c r="N11" s="12">
        <f>SUM(N10:N10)</f>
        <v>7440</v>
      </c>
    </row>
    <row r="12" spans="1:14" s="9" customFormat="1" ht="23.25" customHeight="1">
      <c r="A12" s="44" t="s">
        <v>15</v>
      </c>
      <c r="B12" s="44"/>
      <c r="C12" s="44"/>
      <c r="D12" s="44"/>
      <c r="E12" s="44"/>
      <c r="F12" s="44"/>
      <c r="G12" s="44"/>
      <c r="H12" s="1">
        <f>N11</f>
        <v>7440</v>
      </c>
      <c r="I12" s="7" t="s">
        <v>16</v>
      </c>
      <c r="J12" s="7"/>
      <c r="K12" s="7"/>
      <c r="L12" s="8"/>
      <c r="M12" s="8"/>
      <c r="N12" s="8"/>
    </row>
    <row r="13" spans="1:14" s="9" customFormat="1">
      <c r="A13" s="15"/>
      <c r="B13" s="7"/>
      <c r="C13" s="7"/>
      <c r="D13" s="8"/>
      <c r="E13" s="8"/>
      <c r="F13" s="8"/>
      <c r="G13" s="8"/>
      <c r="H13" s="1"/>
      <c r="I13" s="7"/>
      <c r="J13" s="7"/>
      <c r="K13" s="7"/>
      <c r="L13" s="8"/>
      <c r="M13" s="8"/>
      <c r="N13" s="8"/>
    </row>
    <row r="14" spans="1:14" ht="28.5" customHeight="1">
      <c r="A14" s="45" t="s">
        <v>37</v>
      </c>
      <c r="B14" s="45"/>
      <c r="C14" s="45"/>
      <c r="D14" s="45"/>
      <c r="E14" s="46"/>
      <c r="F14" s="46"/>
      <c r="G14" s="46"/>
      <c r="H14" s="45"/>
      <c r="I14" s="45"/>
      <c r="J14" s="45"/>
      <c r="K14" s="45"/>
      <c r="L14" s="46"/>
      <c r="M14" s="46"/>
      <c r="N14" s="46"/>
    </row>
    <row r="15" spans="1:14">
      <c r="A15" s="16"/>
      <c r="B15" s="2"/>
      <c r="C15" s="2"/>
      <c r="D15" s="3"/>
      <c r="E15" s="3"/>
      <c r="F15" s="3"/>
      <c r="G15" s="3"/>
      <c r="H15" s="2"/>
      <c r="I15" s="2"/>
      <c r="J15" s="2"/>
      <c r="K15" s="2"/>
      <c r="L15" s="3"/>
      <c r="M15" s="3"/>
      <c r="N15" s="3"/>
    </row>
    <row r="16" spans="1:14" ht="12.75" customHeight="1">
      <c r="A16" s="50" t="s">
        <v>38</v>
      </c>
      <c r="B16" s="50"/>
      <c r="C16" s="50"/>
      <c r="D16" s="50"/>
      <c r="E16" s="32">
        <v>46232</v>
      </c>
      <c r="F16" s="31"/>
      <c r="G16" s="31"/>
      <c r="H16" s="30"/>
      <c r="I16" s="18"/>
      <c r="J16" s="18"/>
      <c r="K16" s="18"/>
      <c r="L16" s="19"/>
      <c r="M16" s="22"/>
      <c r="N16" s="3"/>
    </row>
    <row r="17" spans="1:14" ht="12.75" customHeight="1">
      <c r="A17" s="50" t="s">
        <v>17</v>
      </c>
      <c r="B17" s="50"/>
      <c r="C17" s="50"/>
      <c r="D17" s="50"/>
      <c r="E17" s="31"/>
      <c r="F17" s="31"/>
      <c r="G17" s="31"/>
      <c r="H17" s="30"/>
      <c r="I17" s="30"/>
      <c r="J17" s="30"/>
      <c r="K17" s="30"/>
      <c r="L17" s="19"/>
      <c r="M17" s="22"/>
      <c r="N17" s="3"/>
    </row>
    <row r="18" spans="1:14">
      <c r="A18" s="40"/>
      <c r="B18" s="40"/>
      <c r="C18" s="40"/>
      <c r="D18" s="40"/>
      <c r="E18" s="41"/>
      <c r="F18" s="41"/>
      <c r="G18" s="41"/>
    </row>
    <row r="19" spans="1:14">
      <c r="H19" s="10"/>
    </row>
  </sheetData>
  <autoFilter ref="A8:N12">
    <filterColumn colId="12"/>
  </autoFilter>
  <sortState ref="A12:S101">
    <sortCondition ref="A12:A101"/>
  </sortState>
  <mergeCells count="21">
    <mergeCell ref="E5:N5"/>
    <mergeCell ref="A5:D5"/>
    <mergeCell ref="A18:G18"/>
    <mergeCell ref="A1:N1"/>
    <mergeCell ref="A12:G12"/>
    <mergeCell ref="A14:N14"/>
    <mergeCell ref="A3:N3"/>
    <mergeCell ref="A6:N6"/>
    <mergeCell ref="A7:A8"/>
    <mergeCell ref="L7:L8"/>
    <mergeCell ref="B7:B8"/>
    <mergeCell ref="M7:M8"/>
    <mergeCell ref="A11:M11"/>
    <mergeCell ref="N7:N8"/>
    <mergeCell ref="A16:D16"/>
    <mergeCell ref="A17:D17"/>
    <mergeCell ref="H7:J7"/>
    <mergeCell ref="K7:K8"/>
    <mergeCell ref="C7:C8"/>
    <mergeCell ref="D7:D8"/>
    <mergeCell ref="E7:G7"/>
  </mergeCells>
  <pageMargins left="0.51181102362204722" right="0.47244094488188981" top="0.59055118110236227" bottom="0.39370078740157483" header="0.31496062992125984" footer="0.31496062992125984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1</cp:lastModifiedBy>
  <cp:lastPrinted>2022-12-01T18:51:35Z</cp:lastPrinted>
  <dcterms:created xsi:type="dcterms:W3CDTF">2022-09-13T10:46:12Z</dcterms:created>
  <dcterms:modified xsi:type="dcterms:W3CDTF">2026-07-29T09:44:37Z</dcterms:modified>
</cp:coreProperties>
</file>