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stovaOA\Desktop\АЛДОШКИНА Т.В\2026 ГОД ЗАКУПКИ\ЭЛ.МАГАЗИН\4_КАТЕТЕР БАЛЛОННЫЙ\"/>
    </mc:Choice>
  </mc:AlternateContent>
  <xr:revisionPtr revIDLastSave="0" documentId="13_ncr:1_{6CD05BEA-1576-44A1-BBAA-A2F43ECED45D}" xr6:coauthVersionLast="36" xr6:coauthVersionMax="36" xr10:uidLastSave="{00000000-0000-0000-0000-000000000000}"/>
  <bookViews>
    <workbookView xWindow="0" yWindow="0" windowWidth="16065" windowHeight="11505" tabRatio="500" xr2:uid="{00000000-000D-0000-FFFF-FFFF00000000}"/>
  </bookViews>
  <sheets>
    <sheet name="Бумага офисная" sheetId="1" r:id="rId1"/>
  </sheets>
  <definedNames>
    <definedName name="_xlnm._FilterDatabase" localSheetId="0">'Бумага офисная'!$A$3:$N$9</definedName>
    <definedName name="_xlnm.Print_Area" localSheetId="0">'Бумага офисная'!$A$1:$N$11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5" i="1" l="1"/>
  <c r="N5" i="1" s="1"/>
  <c r="K5" i="1"/>
  <c r="L5" i="1" s="1"/>
  <c r="H5" i="1"/>
  <c r="I5" i="1" s="1"/>
  <c r="J5" i="1" s="1"/>
  <c r="N6" i="1" l="1"/>
  <c r="K7" i="1" s="1"/>
</calcChain>
</file>

<file path=xl/sharedStrings.xml><?xml version="1.0" encoding="utf-8"?>
<sst xmlns="http://schemas.openxmlformats.org/spreadsheetml/2006/main" count="22" uniqueCount="22">
  <si>
    <t>№ п\п</t>
  </si>
  <si>
    <t>Наименование товара</t>
  </si>
  <si>
    <t>Ед. изм.</t>
  </si>
  <si>
    <t>Кол-во</t>
  </si>
  <si>
    <t>Коммерческие предложения, цена за ед.измерения (руб.)</t>
  </si>
  <si>
    <t>Оценка однородности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</si>
  <si>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</si>
  <si>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</si>
  <si>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</si>
  <si>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</si>
  <si>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</si>
  <si>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</si>
  <si>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r>
      <rPr>
        <sz val="10"/>
        <color rgb="FF000000"/>
        <rFont val="Times New Roman"/>
        <family val="1"/>
        <charset val="204"/>
      </rPr>
      <t>НЦЕi +НДС</t>
    </r>
    <r>
      <rPr>
        <b/>
        <sz val="10"/>
        <color rgb="FF000000"/>
        <rFont val="Times New Roman"/>
        <family val="1"/>
        <charset val="204"/>
      </rPr>
      <t xml:space="preserve">, </t>
    </r>
    <r>
      <rPr>
        <b/>
        <sz val="6"/>
        <color rgb="FF000000"/>
        <rFont val="Times New Roman"/>
        <family val="1"/>
        <charset val="204"/>
      </rPr>
      <t xml:space="preserve">      </t>
    </r>
    <r>
      <rPr>
        <sz val="6"/>
        <color rgb="FF000000"/>
        <rFont val="Times New Roman"/>
        <family val="1"/>
        <charset val="204"/>
      </rPr>
      <t>НЦЕi - начальная цена единицы i-й позиции изделия, определяемая в соответствии с настоящим порядком (по применимости);</t>
    </r>
  </si>
  <si>
    <t>В результате проведенного расчета Н(М)ЦК, ЦКЕП контракта составила:</t>
  </si>
  <si>
    <t>рублей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</si>
  <si>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</si>
  <si>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шт</t>
  </si>
  <si>
    <t>Обоснование начальной (максимальной) цены контракта на  поставку катетера баллонного</t>
  </si>
  <si>
    <t>Катетер балонный Ranger Over-the-wire</t>
  </si>
  <si>
    <t>КП №1 исх. № 248 от 29.07.2026</t>
  </si>
  <si>
    <t>КП №2 исх. № 168 от 29.07.2026</t>
  </si>
  <si>
    <t>КП №3 исх. № б/н  от 29.07.2026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</si>
</sst>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\-??&quot;р.&quot;_-;_-@_-"/>
    <numFmt numFmtId="165" formatCode="_-* #,##0.00_р_._-;\-* #,##0.00_р_._-;_-* \-??_р_._-;_-@_-"/>
    <numFmt numFmtId="166" formatCode="_-* #,##0.00\ _₽_-;\-* #,##0.00\ _₽_-;_-* \-??\ _₽_-;_-@_-"/>
  </numFmts>
  <fonts count="18" x14ac:knownFonts="1">
    <font>
      <sz val="10"/>
      <name val="Arial Cyr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6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C9211E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5" fontId="17" fillId="0" borderId="0" applyBorder="0" applyProtection="0"/>
    <xf numFmtId="164" fontId="17" fillId="0" borderId="0" applyBorder="0" applyProtection="0"/>
  </cellStyleXfs>
  <cellXfs count="4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4" fontId="4" fillId="0" borderId="1" xfId="2" applyNumberFormat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0" fillId="0" borderId="0" xfId="0" applyNumberFormat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vertical="top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/>
    </xf>
    <xf numFmtId="4" fontId="7" fillId="2" borderId="1" xfId="0" applyNumberFormat="1" applyFont="1" applyFill="1" applyBorder="1" applyAlignment="1">
      <alignment horizontal="center" vertical="center" wrapText="1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1560600</xdr:colOff>
      <xdr:row>3</xdr:row>
      <xdr:rowOff>304560</xdr:rowOff>
    </xdr:from>
    <xdr:to>
      <xdr:col>11</xdr:col>
      <xdr:colOff>934920</xdr:colOff>
      <xdr:row>3</xdr:row>
      <xdr:rowOff>620640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074680" y="2666520"/>
          <a:ext cx="1026360" cy="3160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70200</xdr:colOff>
      <xdr:row>3</xdr:row>
      <xdr:rowOff>1084680</xdr:rowOff>
    </xdr:from>
    <xdr:to>
      <xdr:col>12</xdr:col>
      <xdr:colOff>339120</xdr:colOff>
      <xdr:row>3</xdr:row>
      <xdr:rowOff>1286280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236320" y="3446640"/>
          <a:ext cx="1226520" cy="201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91440</xdr:colOff>
      <xdr:row>3</xdr:row>
      <xdr:rowOff>1618200</xdr:rowOff>
    </xdr:from>
    <xdr:to>
      <xdr:col>12</xdr:col>
      <xdr:colOff>411840</xdr:colOff>
      <xdr:row>3</xdr:row>
      <xdr:rowOff>1915200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257560" y="3980160"/>
          <a:ext cx="1278000" cy="297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281880</xdr:colOff>
      <xdr:row>3</xdr:row>
      <xdr:rowOff>1418040</xdr:rowOff>
    </xdr:from>
    <xdr:to>
      <xdr:col>11</xdr:col>
      <xdr:colOff>407160</xdr:colOff>
      <xdr:row>3</xdr:row>
      <xdr:rowOff>1619640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1448000" y="3780000"/>
          <a:ext cx="125280" cy="20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836640</xdr:colOff>
      <xdr:row>3</xdr:row>
      <xdr:rowOff>30240</xdr:rowOff>
    </xdr:from>
    <xdr:to>
      <xdr:col>13</xdr:col>
      <xdr:colOff>2070000</xdr:colOff>
      <xdr:row>3</xdr:row>
      <xdr:rowOff>1917000</xdr:rowOff>
    </xdr:to>
    <xdr:pic>
      <xdr:nvPicPr>
        <xdr:cNvPr id="6" name="Рисунок 1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12960360" y="2392200"/>
          <a:ext cx="2079360" cy="1886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MG8"/>
  <sheetViews>
    <sheetView tabSelected="1" zoomScaleNormal="100" workbookViewId="0">
      <selection activeCell="K5" sqref="K5"/>
    </sheetView>
  </sheetViews>
  <sheetFormatPr defaultRowHeight="12.75" x14ac:dyDescent="0.2"/>
  <cols>
    <col min="1" max="1" width="6" style="1" customWidth="1"/>
    <col min="2" max="2" width="31.42578125" style="2" customWidth="1"/>
    <col min="3" max="3" width="8.140625" style="1" customWidth="1"/>
    <col min="4" max="4" width="8.5703125" style="2" customWidth="1"/>
    <col min="5" max="5" width="10.7109375" style="3" customWidth="1"/>
    <col min="6" max="6" width="11.28515625" style="3" customWidth="1"/>
    <col min="7" max="7" width="11.140625" style="3" customWidth="1"/>
    <col min="8" max="8" width="13.28515625" style="2" customWidth="1"/>
    <col min="9" max="9" width="16.85546875" style="2" customWidth="1"/>
    <col min="10" max="10" width="18.5703125" style="2" customWidth="1"/>
    <col min="11" max="11" width="23.42578125" style="2" customWidth="1"/>
    <col min="12" max="12" width="13.5703125" style="2" customWidth="1"/>
    <col min="13" max="13" width="12" style="2" customWidth="1"/>
    <col min="14" max="14" width="31.140625" style="2" customWidth="1"/>
    <col min="15" max="15" width="13" style="2" customWidth="1"/>
    <col min="16" max="1021" width="9.140625" style="2" customWidth="1"/>
    <col min="1022" max="1025" width="11.5703125"/>
  </cols>
  <sheetData>
    <row r="1" spans="1:16" ht="18.75" customHeight="1" x14ac:dyDescent="0.2">
      <c r="A1" s="4"/>
      <c r="B1" s="4"/>
      <c r="C1" s="4"/>
      <c r="D1" s="4"/>
      <c r="E1" s="5"/>
      <c r="F1" s="5"/>
      <c r="G1" s="5"/>
      <c r="H1" s="4"/>
      <c r="I1" s="4"/>
      <c r="J1" s="34"/>
      <c r="K1" s="34"/>
      <c r="L1" s="34"/>
      <c r="M1" s="34"/>
      <c r="N1" s="34"/>
    </row>
    <row r="2" spans="1:16" ht="70.5" customHeight="1" x14ac:dyDescent="0.2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6" s="9" customFormat="1" ht="45" customHeight="1" x14ac:dyDescent="0.25">
      <c r="A3" s="36" t="s">
        <v>0</v>
      </c>
      <c r="B3" s="37" t="s">
        <v>1</v>
      </c>
      <c r="C3" s="38" t="s">
        <v>2</v>
      </c>
      <c r="D3" s="38" t="s">
        <v>3</v>
      </c>
      <c r="E3" s="39" t="s">
        <v>4</v>
      </c>
      <c r="F3" s="39"/>
      <c r="G3" s="39"/>
      <c r="H3" s="40" t="s">
        <v>5</v>
      </c>
      <c r="I3" s="40"/>
      <c r="J3" s="40"/>
      <c r="K3" s="41" t="s">
        <v>6</v>
      </c>
      <c r="L3" s="41"/>
      <c r="M3" s="41"/>
      <c r="N3" s="41"/>
    </row>
    <row r="4" spans="1:16" s="9" customFormat="1" ht="155.25" customHeight="1" x14ac:dyDescent="0.25">
      <c r="A4" s="36"/>
      <c r="B4" s="36"/>
      <c r="C4" s="38"/>
      <c r="D4" s="38"/>
      <c r="E4" s="43" t="s">
        <v>19</v>
      </c>
      <c r="F4" s="10" t="s">
        <v>20</v>
      </c>
      <c r="G4" s="10" t="s">
        <v>21</v>
      </c>
      <c r="H4" s="6" t="s">
        <v>7</v>
      </c>
      <c r="I4" s="11" t="s">
        <v>8</v>
      </c>
      <c r="J4" s="8" t="s">
        <v>9</v>
      </c>
      <c r="K4" s="8" t="s">
        <v>10</v>
      </c>
      <c r="L4" s="6" t="s">
        <v>11</v>
      </c>
      <c r="M4" s="12" t="s">
        <v>12</v>
      </c>
      <c r="N4" s="13"/>
      <c r="O4" s="14"/>
      <c r="P4" s="14"/>
    </row>
    <row r="5" spans="1:16" s="9" customFormat="1" ht="28.5" customHeight="1" x14ac:dyDescent="0.25">
      <c r="A5" s="7">
        <v>1</v>
      </c>
      <c r="B5" s="32" t="s">
        <v>18</v>
      </c>
      <c r="C5" s="24" t="s">
        <v>16</v>
      </c>
      <c r="D5" s="15">
        <v>1</v>
      </c>
      <c r="E5" s="43">
        <v>68742</v>
      </c>
      <c r="F5" s="10">
        <v>68206</v>
      </c>
      <c r="G5" s="10">
        <v>67000</v>
      </c>
      <c r="H5" s="17">
        <f t="shared" ref="H5" si="0">AVERAGE(E5:G5)</f>
        <v>67982.666666666672</v>
      </c>
      <c r="I5" s="15">
        <f t="shared" ref="I5" si="1">SQRT(((SUM((POWER(E5-H5,2)),(POWER(F5-H5,2)),(POWER(G5-H5,2)))/(COLUMNS(E5:G5)-1))))</f>
        <v>892.21596787623866</v>
      </c>
      <c r="J5" s="15">
        <f t="shared" ref="J5" si="2">I5/H5*100</f>
        <v>1.3124168433270813</v>
      </c>
      <c r="K5" s="18">
        <f t="shared" ref="K5" si="3">(SUM(E5:G5)/3)*D5</f>
        <v>67982.666666666672</v>
      </c>
      <c r="L5" s="18">
        <f t="shared" ref="L5" si="4">K5/D5</f>
        <v>67982.666666666672</v>
      </c>
      <c r="M5" s="16">
        <f t="shared" ref="M5" si="5">E5</f>
        <v>68742</v>
      </c>
      <c r="N5" s="19">
        <f t="shared" ref="N5" si="6">M5*D5</f>
        <v>68742</v>
      </c>
      <c r="O5" s="14"/>
      <c r="P5" s="14"/>
    </row>
    <row r="6" spans="1:16" x14ac:dyDescent="0.2">
      <c r="A6" s="25"/>
      <c r="B6" s="26"/>
      <c r="C6" s="25"/>
      <c r="D6" s="27"/>
      <c r="E6" s="16"/>
      <c r="F6" s="16"/>
      <c r="G6" s="16"/>
      <c r="H6" s="28"/>
      <c r="I6" s="29"/>
      <c r="J6" s="29"/>
      <c r="K6" s="30"/>
      <c r="L6" s="30"/>
      <c r="M6" s="16"/>
      <c r="N6" s="31">
        <f>SUM(N5:N5)</f>
        <v>68742</v>
      </c>
    </row>
    <row r="7" spans="1:16" ht="22.5" customHeight="1" x14ac:dyDescent="0.2">
      <c r="A7" s="42" t="s">
        <v>13</v>
      </c>
      <c r="B7" s="42"/>
      <c r="C7" s="42"/>
      <c r="D7" s="42"/>
      <c r="E7" s="42"/>
      <c r="F7" s="42"/>
      <c r="G7" s="42"/>
      <c r="H7" s="42"/>
      <c r="I7" s="42"/>
      <c r="J7" s="42"/>
      <c r="K7" s="21">
        <f>N6</f>
        <v>68742</v>
      </c>
      <c r="L7" s="20" t="s">
        <v>14</v>
      </c>
      <c r="M7" s="20"/>
      <c r="N7" s="22"/>
      <c r="O7" s="23"/>
    </row>
    <row r="8" spans="1:16" ht="51" customHeight="1" x14ac:dyDescent="0.2">
      <c r="A8" s="33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</sheetData>
  <mergeCells count="11">
    <mergeCell ref="A8:N8"/>
    <mergeCell ref="J1:N1"/>
    <mergeCell ref="A2:N2"/>
    <mergeCell ref="A3:A4"/>
    <mergeCell ref="B3:B4"/>
    <mergeCell ref="C3:C4"/>
    <mergeCell ref="D3:D4"/>
    <mergeCell ref="E3:G3"/>
    <mergeCell ref="H3:J3"/>
    <mergeCell ref="K3:N3"/>
    <mergeCell ref="A7:J7"/>
  </mergeCells>
  <pageMargins left="0.45" right="0.15763888888888899" top="0.78749999999999998" bottom="0.31527777777777799" header="0.51180555555555496" footer="0.51180555555555496"/>
  <pageSetup paperSize="9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Бумага офисная</vt:lpstr>
      <vt:lpstr>'Бумага офисная'!_ФильтрБазыДанных</vt:lpstr>
      <vt:lpstr>'Бумага офисная'!Область_печати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Loner-XP</dc:creator>
  <dc:description/>
  <cp:lastModifiedBy>Ольга Шустова</cp:lastModifiedBy>
  <cp:revision>206</cp:revision>
  <cp:lastPrinted>2026-04-03T16:02:47Z</cp:lastPrinted>
  <dcterms:created xsi:type="dcterms:W3CDTF">2013-09-18T00:04:53Z</dcterms:created>
  <dcterms:modified xsi:type="dcterms:W3CDTF">2026-07-29T12:34:43Z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Home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