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12165" windowHeight="7305"/>
  </bookViews>
  <sheets>
    <sheet name="ЭМ (3)" sheetId="10" r:id="rId1"/>
    <sheet name="ЭМ (2)" sheetId="9" r:id="rId2"/>
  </sheets>
  <calcPr calcId="162913"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 i="10" l="1"/>
  <c r="I8" i="10" l="1"/>
  <c r="F8" i="10"/>
  <c r="G8" i="10"/>
  <c r="K7" i="10" l="1"/>
  <c r="J7" i="10"/>
  <c r="N7" i="10" s="1"/>
  <c r="N8" i="10" l="1"/>
  <c r="L7" i="10"/>
  <c r="H9" i="9"/>
  <c r="G9" i="9"/>
  <c r="F9" i="9"/>
  <c r="J8" i="9"/>
  <c r="I8" i="9"/>
  <c r="M8" i="9" s="1"/>
  <c r="J7" i="9"/>
  <c r="I7" i="9"/>
  <c r="M7" i="9" s="1"/>
  <c r="K8" i="9" l="1"/>
  <c r="M9" i="9"/>
  <c r="K7" i="9"/>
</calcChain>
</file>

<file path=xl/sharedStrings.xml><?xml version="1.0" encoding="utf-8"?>
<sst xmlns="http://schemas.openxmlformats.org/spreadsheetml/2006/main" count="57" uniqueCount="34">
  <si>
    <t>№ п/п</t>
  </si>
  <si>
    <t xml:space="preserve"> Среднее квадратичное отклонение, руб.
</t>
  </si>
  <si>
    <t xml:space="preserve">Коэффициент вариации, % 
</t>
  </si>
  <si>
    <t>Кол-во</t>
  </si>
  <si>
    <t>Наименование закупки</t>
  </si>
  <si>
    <t>Нормативный метод</t>
  </si>
  <si>
    <t>Цена за ед., руб. (нормативный метод)</t>
  </si>
  <si>
    <t xml:space="preserve">   Государственное бюджетное общеобразовательное учреждение средняя общеобразовательная школа № 89 Калининского района Санкт-Петербурга                                                                        </t>
  </si>
  <si>
    <t>Ед. измер</t>
  </si>
  <si>
    <t>Средняя цена, руб. &lt;Ц&gt;=(ц₁+ц₂+ц₃+….)/n                                                                                                                                                                                                                                                                                                                                                                 (n-количество предложений)</t>
  </si>
  <si>
    <t>Анализ рынка</t>
  </si>
  <si>
    <t>Расчет начальной (максимальной) цены контракта</t>
  </si>
  <si>
    <t xml:space="preserve">Используемый метод определения начальной максимальной цены: сопоставимых рыночных цен (анализ рынка) </t>
  </si>
  <si>
    <r>
      <t>Цена предложенная участником № 1, руб. ц</t>
    </r>
    <r>
      <rPr>
        <b/>
        <sz val="10"/>
        <color indexed="8"/>
        <rFont val="Times New Roman"/>
        <family val="1"/>
        <charset val="204"/>
      </rPr>
      <t>₂</t>
    </r>
  </si>
  <si>
    <r>
      <t>Цена предложенная участником № 2, руб. ц</t>
    </r>
    <r>
      <rPr>
        <b/>
        <sz val="10"/>
        <color indexed="8"/>
        <rFont val="Times New Roman"/>
        <family val="1"/>
        <charset val="204"/>
      </rPr>
      <t>₂</t>
    </r>
  </si>
  <si>
    <r>
      <t>Цена предложенная участником № 3, руб. ц</t>
    </r>
    <r>
      <rPr>
        <b/>
        <sz val="10"/>
        <color indexed="8"/>
        <rFont val="Times New Roman"/>
        <family val="1"/>
        <charset val="204"/>
      </rPr>
      <t>₂</t>
    </r>
  </si>
  <si>
    <t>компл.</t>
  </si>
  <si>
    <t xml:space="preserve">Дата подготовки: 15.04.2025 г           </t>
  </si>
  <si>
    <t>Для размещения закупки в электронном магазине
АИС ГЗ выбрана наименьшая цена в размере:</t>
  </si>
  <si>
    <t>Директор</t>
  </si>
  <si>
    <t xml:space="preserve"> И.К. Симагина</t>
  </si>
  <si>
    <t>Итого начальная цена составляет: 67 917,00 рублей</t>
  </si>
  <si>
    <t>Ремонтный комплект для ученических столов (двухместных)</t>
  </si>
  <si>
    <t>Ремонтный комплект для ученических столов (одноместных)</t>
  </si>
  <si>
    <t>Поставка ремонтных комплектов для ученических столов</t>
  </si>
  <si>
    <t>ОКПД2</t>
  </si>
  <si>
    <t>31.09.99.223</t>
  </si>
  <si>
    <t>Ремонтный комплект для ученических стульев с фурнитурой</t>
  </si>
  <si>
    <t>Поставка ремонтных комплектов для ученической мебели</t>
  </si>
  <si>
    <t xml:space="preserve"> Начальная (максимальная) цена контракта определена Заказчиком методом сопоставимых рыночных цен (анализа рынка) на основании методических рекомендаций по применению методов определения начальной (максимальной) цены контракта, утвержденных приказом Министерства экономического развития Российской Федерации от 02.10.2013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Запрос о предоставлении ценовой информации направлен пяти поставщикам, обладающим опытом поставок соответствующих товаров, ответ получен от трех поставщиков.   </t>
  </si>
  <si>
    <t xml:space="preserve">Дата подготовки: 10.07.2026 г           </t>
  </si>
  <si>
    <t>И.К. Симагина</t>
  </si>
  <si>
    <r>
      <t>Цена предложенная участником № 4, руб. ц</t>
    </r>
    <r>
      <rPr>
        <b/>
        <sz val="10"/>
        <color indexed="8"/>
        <rFont val="Times New Roman"/>
        <family val="1"/>
        <charset val="204"/>
      </rPr>
      <t>₂</t>
    </r>
  </si>
  <si>
    <t>Итого начальная цена составляет: 150 060,00 рублей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</si>
</sst>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charset val="204"/>
      <scheme val="minor"/>
    </font>
    <font>
      <sz val="11"/>
      <color theme="1"/>
      <name val="Calibri"/>
      <family val="2"/>
      <charset val="204"/>
      <scheme val="minor"/>
    </font>
    <font>
      <sz val="11"/>
      <color theme="1"/>
      <name val="Times New Roman"/>
      <family val="1"/>
      <charset val="204"/>
    </font>
    <font>
      <sz val="10"/>
      <color theme="1"/>
      <name val="Times New Roman"/>
      <family val="1"/>
      <charset val="204"/>
    </font>
    <font>
      <b/>
      <sz val="12"/>
      <color theme="1"/>
      <name val="Times New Roman"/>
      <family val="1"/>
      <charset val="204"/>
    </font>
    <font>
      <b/>
      <sz val="10"/>
      <color theme="1"/>
      <name val="Times New Roman"/>
      <family val="1"/>
      <charset val="204"/>
    </font>
    <font>
      <b/>
      <sz val="10"/>
      <color indexed="8"/>
      <name val="Times New Roman"/>
      <family val="1"/>
      <charset val="204"/>
    </font>
    <font>
      <sz val="10"/>
      <name val="Times New Roman"/>
      <family val="1"/>
      <charset val="204"/>
    </font>
    <font>
      <sz val="10"/>
      <name val="Arial"/>
      <family val="2"/>
      <charset val="204"/>
    </font>
    <font>
      <b/>
      <i/>
      <sz val="10"/>
      <color indexed="8"/>
      <name val="Arial"/>
      <family val="2"/>
      <charset val="204"/>
    </font>
    <font>
      <b/>
      <sz val="10"/>
      <name val="Times New Roman"/>
      <family val="1"/>
      <charset val="204"/>
    </font>
    <font>
      <b/>
      <u/>
      <sz val="10"/>
      <name val="Times New Roman"/>
      <family val="1"/>
      <charset val="204"/>
    </font>
    <font>
      <sz val="14"/>
      <color theme="1"/>
      <name val="Times New Roman"/>
      <family val="1"/>
      <charset val="204"/>
    </font>
  </fonts>
  <fills count="4">
    <fill>
      <patternFill patternType="none"/>
    </fill>
    <fill>
      <patternFill patternType="gray125"/>
    </fill>
    <fill>
      <patternFill patternType="solid">
        <fgColor indexed="9"/>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4">
    <xf numFmtId="0" fontId="0" fillId="0" borderId="0"/>
    <xf numFmtId="9" fontId="1" fillId="0" borderId="0" applyFont="0" applyFill="0" applyBorder="0" applyAlignment="0" applyProtection="0"/>
    <xf numFmtId="0" fontId="8" fillId="0" borderId="0"/>
    <xf numFmtId="0" fontId="9" fillId="2" borderId="0">
      <alignment horizontal="left" vertical="center"/>
    </xf>
  </cellStyleXfs>
  <cellXfs count="45">
    <xf numFmtId="0" fontId="0" fillId="0" borderId="0" xfId="0"/>
    <xf numFmtId="0" fontId="5" fillId="0" borderId="1" xfId="0" applyFont="1" applyBorder="1" applyAlignment="1">
      <alignment horizontal="center" vertical="center" wrapText="1" shrinkToFit="1"/>
    </xf>
    <xf numFmtId="0" fontId="5" fillId="0" borderId="1" xfId="0" applyFont="1" applyBorder="1" applyAlignment="1">
      <alignment horizontal="center" vertical="top" wrapText="1"/>
    </xf>
    <xf numFmtId="9" fontId="5" fillId="0" borderId="1" xfId="1" applyFont="1" applyBorder="1" applyAlignment="1">
      <alignment horizontal="center" vertical="top" wrapText="1"/>
    </xf>
    <xf numFmtId="0" fontId="2" fillId="0" borderId="0" xfId="0" applyFont="1" applyBorder="1"/>
    <xf numFmtId="0" fontId="0" fillId="0" borderId="0" xfId="0" applyBorder="1"/>
    <xf numFmtId="4" fontId="0" fillId="0" borderId="0" xfId="0" applyNumberFormat="1" applyBorder="1"/>
    <xf numFmtId="2" fontId="3" fillId="0" borderId="1" xfId="0" applyNumberFormat="1" applyFont="1" applyBorder="1" applyAlignment="1">
      <alignment horizontal="center" vertical="center"/>
    </xf>
    <xf numFmtId="2" fontId="3" fillId="0" borderId="1" xfId="0" applyNumberFormat="1" applyFont="1" applyBorder="1" applyAlignment="1">
      <alignment horizontal="center" vertical="center" wrapText="1"/>
    </xf>
    <xf numFmtId="9" fontId="3" fillId="0" borderId="1" xfId="1" applyFont="1" applyBorder="1" applyAlignment="1">
      <alignment horizontal="center" vertical="center" wrapText="1"/>
    </xf>
    <xf numFmtId="4" fontId="3" fillId="0" borderId="1" xfId="0" applyNumberFormat="1" applyFont="1" applyBorder="1" applyAlignment="1">
      <alignment horizontal="center" vertical="center"/>
    </xf>
    <xf numFmtId="4" fontId="7" fillId="0" borderId="1" xfId="2" applyNumberFormat="1" applyFont="1" applyFill="1" applyBorder="1" applyAlignment="1">
      <alignment horizontal="center" vertical="center" wrapText="1"/>
    </xf>
    <xf numFmtId="2" fontId="2" fillId="0" borderId="0" xfId="0" applyNumberFormat="1" applyFont="1" applyBorder="1"/>
    <xf numFmtId="2" fontId="5"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3" fillId="0" borderId="0" xfId="0" applyFont="1" applyBorder="1" applyAlignment="1">
      <alignment horizontal="center" vertical="center"/>
    </xf>
    <xf numFmtId="0" fontId="7" fillId="0" borderId="0" xfId="0" applyFont="1" applyFill="1" applyBorder="1" applyAlignment="1">
      <alignment vertical="center" wrapText="1"/>
    </xf>
    <xf numFmtId="0" fontId="3" fillId="0" borderId="0" xfId="0" applyFont="1" applyFill="1" applyBorder="1" applyAlignment="1">
      <alignment horizontal="center" vertical="center" wrapText="1"/>
    </xf>
    <xf numFmtId="4" fontId="10" fillId="0" borderId="0" xfId="2" applyNumberFormat="1" applyFont="1" applyFill="1" applyBorder="1" applyAlignment="1">
      <alignment horizontal="center" vertical="center" wrapText="1"/>
    </xf>
    <xf numFmtId="4" fontId="7" fillId="0" borderId="0" xfId="2" applyNumberFormat="1" applyFont="1" applyFill="1" applyBorder="1" applyAlignment="1">
      <alignment horizontal="center" vertical="center" wrapText="1"/>
    </xf>
    <xf numFmtId="2" fontId="3" fillId="0" borderId="0" xfId="0" applyNumberFormat="1" applyFont="1" applyBorder="1" applyAlignment="1">
      <alignment horizontal="center" vertical="center"/>
    </xf>
    <xf numFmtId="2" fontId="3" fillId="0" borderId="0" xfId="0" applyNumberFormat="1" applyFont="1" applyBorder="1" applyAlignment="1">
      <alignment horizontal="center" vertical="center" wrapText="1"/>
    </xf>
    <xf numFmtId="9" fontId="3" fillId="0" borderId="0" xfId="1" applyFont="1" applyBorder="1" applyAlignment="1">
      <alignment horizontal="center" vertical="center" wrapText="1"/>
    </xf>
    <xf numFmtId="4" fontId="3" fillId="0" borderId="0" xfId="0" applyNumberFormat="1" applyFont="1" applyBorder="1" applyAlignment="1">
      <alignment horizontal="center" vertical="center"/>
    </xf>
    <xf numFmtId="0" fontId="10" fillId="0" borderId="0" xfId="0" applyFont="1" applyFill="1" applyBorder="1" applyAlignment="1">
      <alignment vertical="center"/>
    </xf>
    <xf numFmtId="4" fontId="11" fillId="0" borderId="1" xfId="2" applyNumberFormat="1" applyFont="1" applyFill="1" applyBorder="1" applyAlignment="1">
      <alignment horizontal="center" vertical="center" wrapText="1"/>
    </xf>
    <xf numFmtId="0" fontId="12" fillId="0" borderId="0" xfId="0" applyFont="1" applyBorder="1"/>
    <xf numFmtId="0" fontId="3" fillId="0" borderId="5" xfId="0" applyFont="1" applyBorder="1" applyAlignment="1">
      <alignment horizontal="left" vertical="center" wrapText="1"/>
    </xf>
    <xf numFmtId="0" fontId="3" fillId="0" borderId="2" xfId="0" applyFont="1" applyBorder="1" applyAlignment="1">
      <alignment horizontal="right" vertical="center" wrapText="1"/>
    </xf>
    <xf numFmtId="0" fontId="3" fillId="0" borderId="4" xfId="0" applyFont="1" applyBorder="1" applyAlignment="1">
      <alignment horizontal="right" vertical="center" wrapText="1"/>
    </xf>
    <xf numFmtId="0" fontId="3" fillId="0" borderId="4" xfId="0" applyFont="1" applyBorder="1" applyAlignment="1">
      <alignment horizontal="right" vertical="center"/>
    </xf>
    <xf numFmtId="0" fontId="3" fillId="0" borderId="3" xfId="0" applyFont="1" applyBorder="1" applyAlignment="1">
      <alignment horizontal="right" vertical="center"/>
    </xf>
    <xf numFmtId="2" fontId="3" fillId="0" borderId="2" xfId="0" applyNumberFormat="1" applyFont="1" applyBorder="1" applyAlignment="1">
      <alignment horizontal="center" vertical="center"/>
    </xf>
    <xf numFmtId="2" fontId="3" fillId="0" borderId="4" xfId="0" applyNumberFormat="1" applyFont="1" applyBorder="1" applyAlignment="1">
      <alignment horizontal="center" vertical="center"/>
    </xf>
    <xf numFmtId="2" fontId="3" fillId="0" borderId="3" xfId="0" applyNumberFormat="1" applyFont="1" applyBorder="1" applyAlignment="1">
      <alignment horizontal="center" vertical="center"/>
    </xf>
    <xf numFmtId="0" fontId="5" fillId="0" borderId="0" xfId="0" applyFont="1" applyBorder="1" applyAlignment="1">
      <alignment horizontal="center" vertical="center" wrapText="1"/>
    </xf>
    <xf numFmtId="0" fontId="5" fillId="3" borderId="0" xfId="0" applyFont="1" applyFill="1" applyBorder="1" applyAlignment="1">
      <alignment horizontal="center"/>
    </xf>
    <xf numFmtId="0" fontId="5" fillId="0" borderId="0" xfId="0" applyFont="1" applyBorder="1" applyAlignment="1">
      <alignment horizontal="center" vertical="center"/>
    </xf>
    <xf numFmtId="0" fontId="4" fillId="0" borderId="0" xfId="0" applyFont="1" applyBorder="1" applyAlignment="1">
      <alignment horizontal="center"/>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center" vertical="center"/>
    </xf>
    <xf numFmtId="0" fontId="3" fillId="0" borderId="3" xfId="0" applyFont="1" applyBorder="1" applyAlignment="1">
      <alignment horizontal="center" vertical="center"/>
    </xf>
  </cellXfs>
  <cellStyles count="4">
    <cellStyle name="S23" xfId="3"/>
    <cellStyle name="Обычный" xfId="0" builtinId="0"/>
    <cellStyle name="Обычный 2" xfId="2"/>
    <cellStyle name="Процентный"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11</xdr:col>
      <xdr:colOff>85725</xdr:colOff>
      <xdr:row>5</xdr:row>
      <xdr:rowOff>400050</xdr:rowOff>
    </xdr:from>
    <xdr:to>
      <xdr:col>13</xdr:col>
      <xdr:colOff>61395</xdr:colOff>
      <xdr:row>5</xdr:row>
      <xdr:rowOff>400050</xdr:rowOff>
    </xdr:to>
    <xdr:pic>
      <xdr:nvPicPr>
        <xdr:cNvPr id="2" name="Рисунок 30">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677275" y="1428750"/>
          <a:ext cx="518595" cy="0"/>
        </a:xfrm>
        <a:prstGeom prst="rect">
          <a:avLst/>
        </a:prstGeom>
        <a:noFill/>
        <a:ln w="9525">
          <a:noFill/>
          <a:miter lim="800000"/>
          <a:headEnd/>
          <a:tailEnd/>
        </a:ln>
      </xdr:spPr>
    </xdr:pic>
    <xdr:clientData/>
  </xdr:twoCellAnchor>
  <xdr:twoCellAnchor editAs="oneCell">
    <xdr:from>
      <xdr:col>10</xdr:col>
      <xdr:colOff>19050</xdr:colOff>
      <xdr:row>5</xdr:row>
      <xdr:rowOff>371475</xdr:rowOff>
    </xdr:from>
    <xdr:to>
      <xdr:col>10</xdr:col>
      <xdr:colOff>605366</xdr:colOff>
      <xdr:row>5</xdr:row>
      <xdr:rowOff>371475</xdr:rowOff>
    </xdr:to>
    <xdr:pic>
      <xdr:nvPicPr>
        <xdr:cNvPr id="3" name="Рисунок 3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7981950" y="1400175"/>
          <a:ext cx="586316" cy="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85725</xdr:colOff>
      <xdr:row>5</xdr:row>
      <xdr:rowOff>400050</xdr:rowOff>
    </xdr:from>
    <xdr:to>
      <xdr:col>11</xdr:col>
      <xdr:colOff>61395</xdr:colOff>
      <xdr:row>5</xdr:row>
      <xdr:rowOff>400050</xdr:rowOff>
    </xdr:to>
    <xdr:pic>
      <xdr:nvPicPr>
        <xdr:cNvPr id="2" name="Рисунок 30">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553200" y="1428750"/>
          <a:ext cx="518595" cy="0"/>
        </a:xfrm>
        <a:prstGeom prst="rect">
          <a:avLst/>
        </a:prstGeom>
        <a:noFill/>
        <a:ln w="9525">
          <a:noFill/>
          <a:miter lim="800000"/>
          <a:headEnd/>
          <a:tailEnd/>
        </a:ln>
      </xdr:spPr>
    </xdr:pic>
    <xdr:clientData/>
  </xdr:twoCellAnchor>
  <xdr:twoCellAnchor editAs="oneCell">
    <xdr:from>
      <xdr:col>9</xdr:col>
      <xdr:colOff>19050</xdr:colOff>
      <xdr:row>5</xdr:row>
      <xdr:rowOff>371475</xdr:rowOff>
    </xdr:from>
    <xdr:to>
      <xdr:col>9</xdr:col>
      <xdr:colOff>605366</xdr:colOff>
      <xdr:row>5</xdr:row>
      <xdr:rowOff>371475</xdr:rowOff>
    </xdr:to>
    <xdr:pic>
      <xdr:nvPicPr>
        <xdr:cNvPr id="3" name="Рисунок 34">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857875" y="1400175"/>
          <a:ext cx="586316" cy="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
  <sheetViews>
    <sheetView tabSelected="1" view="pageBreakPreview" zoomScale="90" zoomScaleNormal="90" zoomScaleSheetLayoutView="90" workbookViewId="0">
      <selection activeCell="A2" sqref="A2:O2"/>
    </sheetView>
  </sheetViews>
  <sheetFormatPr defaultRowHeight="15" x14ac:dyDescent="0.25"/>
  <cols>
    <col min="1" max="1" width="3.7109375" style="4" customWidth="1"/>
    <col min="2" max="2" width="31.85546875" style="4" customWidth="1"/>
    <col min="3" max="3" width="30.5703125" style="4" customWidth="1"/>
    <col min="4" max="4" width="6.28515625" style="4" customWidth="1"/>
    <col min="5" max="5" width="6.42578125" style="4" customWidth="1"/>
    <col min="6" max="6" width="10" style="4" customWidth="1"/>
    <col min="7" max="8" width="9.7109375" style="4" customWidth="1"/>
    <col min="9" max="9" width="10" style="4" customWidth="1"/>
    <col min="10" max="10" width="10.85546875" style="4" customWidth="1"/>
    <col min="11" max="11" width="9.42578125" style="4" customWidth="1"/>
    <col min="12" max="12" width="8.140625" style="4" customWidth="1"/>
    <col min="13" max="13" width="9.7109375" style="4" hidden="1" customWidth="1"/>
    <col min="14" max="14" width="18.7109375" style="5" customWidth="1"/>
    <col min="15" max="15" width="7.5703125" style="5" hidden="1" customWidth="1"/>
    <col min="16" max="16384" width="9.140625" style="5"/>
  </cols>
  <sheetData>
    <row r="1" spans="1:15" x14ac:dyDescent="0.25">
      <c r="A1" s="37" t="s">
        <v>11</v>
      </c>
      <c r="B1" s="37"/>
      <c r="C1" s="37"/>
      <c r="D1" s="37"/>
      <c r="E1" s="37"/>
      <c r="F1" s="37"/>
      <c r="G1" s="37"/>
      <c r="H1" s="37"/>
      <c r="I1" s="37"/>
      <c r="J1" s="37"/>
      <c r="K1" s="37"/>
      <c r="L1" s="37"/>
      <c r="M1" s="37"/>
      <c r="N1" s="37"/>
      <c r="O1" s="37"/>
    </row>
    <row r="2" spans="1:15" ht="12" customHeight="1" x14ac:dyDescent="0.25">
      <c r="A2" s="38" t="s">
        <v>28</v>
      </c>
      <c r="B2" s="38"/>
      <c r="C2" s="38"/>
      <c r="D2" s="38"/>
      <c r="E2" s="38"/>
      <c r="F2" s="38"/>
      <c r="G2" s="38"/>
      <c r="H2" s="38"/>
      <c r="I2" s="38"/>
      <c r="J2" s="38"/>
      <c r="K2" s="38"/>
      <c r="L2" s="38"/>
      <c r="M2" s="38"/>
      <c r="N2" s="38"/>
      <c r="O2" s="38"/>
    </row>
    <row r="3" spans="1:15" ht="23.25" customHeight="1" x14ac:dyDescent="0.25">
      <c r="A3" s="37" t="s">
        <v>7</v>
      </c>
      <c r="B3" s="37"/>
      <c r="C3" s="37"/>
      <c r="D3" s="37"/>
      <c r="E3" s="37"/>
      <c r="F3" s="37"/>
      <c r="G3" s="37"/>
      <c r="H3" s="37"/>
      <c r="I3" s="37"/>
      <c r="J3" s="37"/>
      <c r="K3" s="37"/>
      <c r="L3" s="37"/>
      <c r="M3" s="37"/>
      <c r="N3" s="37"/>
    </row>
    <row r="4" spans="1:15" x14ac:dyDescent="0.25">
      <c r="A4" s="39" t="s">
        <v>12</v>
      </c>
      <c r="B4" s="39"/>
      <c r="C4" s="39"/>
      <c r="D4" s="39"/>
      <c r="E4" s="39"/>
      <c r="F4" s="39"/>
      <c r="G4" s="39"/>
      <c r="H4" s="39"/>
      <c r="I4" s="39"/>
      <c r="J4" s="39"/>
      <c r="K4" s="39"/>
      <c r="L4" s="39"/>
      <c r="M4" s="39"/>
      <c r="N4" s="39"/>
      <c r="O4" s="39"/>
    </row>
    <row r="5" spans="1:15" ht="15.75" x14ac:dyDescent="0.25">
      <c r="A5" s="40"/>
      <c r="B5" s="40"/>
      <c r="C5" s="40"/>
      <c r="D5" s="40"/>
      <c r="E5" s="40"/>
      <c r="F5" s="40"/>
      <c r="G5" s="40"/>
      <c r="H5" s="40"/>
      <c r="I5" s="40"/>
      <c r="J5" s="40"/>
      <c r="K5" s="40"/>
      <c r="L5" s="40"/>
      <c r="M5" s="40"/>
      <c r="N5" s="40"/>
    </row>
    <row r="6" spans="1:15" ht="102" x14ac:dyDescent="0.25">
      <c r="A6" s="13" t="s">
        <v>0</v>
      </c>
      <c r="B6" s="13" t="s">
        <v>25</v>
      </c>
      <c r="C6" s="1" t="s">
        <v>4</v>
      </c>
      <c r="D6" s="1" t="s">
        <v>8</v>
      </c>
      <c r="E6" s="1" t="s">
        <v>3</v>
      </c>
      <c r="F6" s="1" t="s">
        <v>13</v>
      </c>
      <c r="G6" s="1" t="s">
        <v>14</v>
      </c>
      <c r="H6" s="1" t="s">
        <v>15</v>
      </c>
      <c r="I6" s="1" t="s">
        <v>32</v>
      </c>
      <c r="J6" s="1" t="s">
        <v>9</v>
      </c>
      <c r="K6" s="2" t="s">
        <v>1</v>
      </c>
      <c r="L6" s="3" t="s">
        <v>2</v>
      </c>
      <c r="M6" s="3" t="s">
        <v>6</v>
      </c>
      <c r="N6" s="2" t="s">
        <v>10</v>
      </c>
      <c r="O6" s="2" t="s">
        <v>5</v>
      </c>
    </row>
    <row r="7" spans="1:15" ht="63.75" customHeight="1" x14ac:dyDescent="0.25">
      <c r="A7" s="14">
        <v>1</v>
      </c>
      <c r="B7" s="14" t="s">
        <v>26</v>
      </c>
      <c r="C7" s="16" t="s">
        <v>27</v>
      </c>
      <c r="D7" s="15" t="s">
        <v>16</v>
      </c>
      <c r="E7" s="15">
        <v>122</v>
      </c>
      <c r="F7" s="11">
        <v>1310</v>
      </c>
      <c r="G7" s="11">
        <v>1291.5</v>
      </c>
      <c r="H7" s="11">
        <v>1300</v>
      </c>
      <c r="I7" s="11">
        <v>1230</v>
      </c>
      <c r="J7" s="7">
        <f t="shared" ref="J7" si="0">AVERAGE(F7:I7)</f>
        <v>1282.8800000000001</v>
      </c>
      <c r="K7" s="8">
        <f t="shared" ref="K7" si="1">STDEV(F7:I7)</f>
        <v>36.049999999999997</v>
      </c>
      <c r="L7" s="9">
        <f t="shared" ref="L7" si="2">K7/J7</f>
        <v>0.03</v>
      </c>
      <c r="M7" s="7">
        <v>0</v>
      </c>
      <c r="N7" s="10">
        <f t="shared" ref="N7" si="3">E7*J7</f>
        <v>156511.35999999999</v>
      </c>
      <c r="O7" s="7">
        <v>0</v>
      </c>
    </row>
    <row r="8" spans="1:15" ht="32.25" customHeight="1" x14ac:dyDescent="0.25">
      <c r="A8" s="30" t="s">
        <v>18</v>
      </c>
      <c r="B8" s="31"/>
      <c r="C8" s="32"/>
      <c r="D8" s="32"/>
      <c r="E8" s="33"/>
      <c r="F8" s="11">
        <f>SUMPRODUCT(F7:F7,$E$7:$E$7)</f>
        <v>159820</v>
      </c>
      <c r="G8" s="11">
        <f>SUMPRODUCT(G7:G7,$E$7:$E$7)</f>
        <v>157563</v>
      </c>
      <c r="H8" s="11">
        <f>SUMPRODUCT(H7:H7,$E$7:$E$7)</f>
        <v>158600</v>
      </c>
      <c r="I8" s="27">
        <f>SUMPRODUCT(I7:I7,$E$7:$E$7)</f>
        <v>150060</v>
      </c>
      <c r="J8" s="34"/>
      <c r="K8" s="35"/>
      <c r="L8" s="35"/>
      <c r="M8" s="36"/>
      <c r="N8" s="10">
        <f>SUM(N7:N7)</f>
        <v>156511.35999999999</v>
      </c>
      <c r="O8" s="7"/>
    </row>
    <row r="9" spans="1:15" ht="75.75" customHeight="1" x14ac:dyDescent="0.25">
      <c r="A9" s="29" t="s">
        <v>29</v>
      </c>
      <c r="B9" s="29"/>
      <c r="C9" s="29"/>
      <c r="D9" s="29"/>
      <c r="E9" s="29"/>
      <c r="F9" s="29"/>
      <c r="G9" s="29"/>
      <c r="H9" s="29"/>
      <c r="I9" s="29"/>
      <c r="J9" s="29"/>
      <c r="K9" s="29"/>
      <c r="L9" s="29"/>
      <c r="M9" s="29"/>
      <c r="N9" s="29"/>
      <c r="O9" s="22"/>
    </row>
    <row r="10" spans="1:15" x14ac:dyDescent="0.25">
      <c r="A10" s="17"/>
      <c r="B10" s="17"/>
      <c r="C10" s="26" t="s">
        <v>33</v>
      </c>
      <c r="D10" s="19"/>
      <c r="E10" s="19"/>
      <c r="F10" s="20"/>
      <c r="G10" s="21"/>
      <c r="H10" s="21"/>
      <c r="I10" s="21"/>
      <c r="J10" s="22"/>
      <c r="K10" s="23"/>
      <c r="L10" s="24"/>
      <c r="M10" s="22"/>
      <c r="N10" s="25"/>
      <c r="O10" s="22"/>
    </row>
    <row r="11" spans="1:15" x14ac:dyDescent="0.25">
      <c r="C11" s="4" t="s">
        <v>30</v>
      </c>
      <c r="L11" s="12"/>
      <c r="N11" s="6"/>
    </row>
    <row r="13" spans="1:15" ht="18.75" x14ac:dyDescent="0.3">
      <c r="C13" s="28" t="s">
        <v>19</v>
      </c>
      <c r="D13" s="28"/>
      <c r="E13" s="28"/>
      <c r="F13" s="28"/>
      <c r="G13" s="28"/>
      <c r="H13" s="28"/>
      <c r="I13" s="28" t="s">
        <v>31</v>
      </c>
      <c r="J13" s="28"/>
    </row>
  </sheetData>
  <mergeCells count="8">
    <mergeCell ref="A9:N9"/>
    <mergeCell ref="A8:E8"/>
    <mergeCell ref="J8:M8"/>
    <mergeCell ref="A1:O1"/>
    <mergeCell ref="A2:O2"/>
    <mergeCell ref="A3:N3"/>
    <mergeCell ref="A4:O4"/>
    <mergeCell ref="A5:N5"/>
  </mergeCells>
  <pageMargins left="0.39370078740157483" right="0.39370078740157483" top="0.74803149606299213" bottom="0.74803149606299213" header="0.31496062992125984" footer="0.31496062992125984"/>
  <pageSetup paperSize="9" scale="8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
  <sheetViews>
    <sheetView view="pageBreakPreview" zoomScale="90" zoomScaleNormal="90" zoomScaleSheetLayoutView="90" workbookViewId="0">
      <selection activeCell="C12" sqref="C12"/>
    </sheetView>
  </sheetViews>
  <sheetFormatPr defaultRowHeight="15" x14ac:dyDescent="0.25"/>
  <cols>
    <col min="1" max="1" width="3.7109375" style="4" customWidth="1"/>
    <col min="2" max="2" width="31.85546875" style="4" customWidth="1"/>
    <col min="3" max="3" width="30.5703125" style="4" customWidth="1"/>
    <col min="4" max="4" width="6.28515625" style="4" customWidth="1"/>
    <col min="5" max="5" width="6.42578125" style="4" customWidth="1"/>
    <col min="6" max="6" width="10" style="4" customWidth="1"/>
    <col min="7" max="7" width="9.7109375" style="4" customWidth="1"/>
    <col min="8" max="8" width="10" style="4" customWidth="1"/>
    <col min="9" max="9" width="10.85546875" style="4" customWidth="1"/>
    <col min="10" max="10" width="9.42578125" style="4" customWidth="1"/>
    <col min="11" max="11" width="8.140625" style="4" customWidth="1"/>
    <col min="12" max="12" width="9.7109375" style="4" customWidth="1"/>
    <col min="13" max="13" width="18.7109375" style="5" customWidth="1"/>
    <col min="14" max="14" width="7.5703125" style="5" hidden="1" customWidth="1"/>
    <col min="15" max="16384" width="9.140625" style="5"/>
  </cols>
  <sheetData>
    <row r="1" spans="1:14" x14ac:dyDescent="0.25">
      <c r="A1" s="37" t="s">
        <v>11</v>
      </c>
      <c r="B1" s="37"/>
      <c r="C1" s="37"/>
      <c r="D1" s="37"/>
      <c r="E1" s="37"/>
      <c r="F1" s="37"/>
      <c r="G1" s="37"/>
      <c r="H1" s="37"/>
      <c r="I1" s="37"/>
      <c r="J1" s="37"/>
      <c r="K1" s="37"/>
      <c r="L1" s="37"/>
      <c r="M1" s="37"/>
      <c r="N1" s="37"/>
    </row>
    <row r="2" spans="1:14" ht="12" customHeight="1" x14ac:dyDescent="0.25">
      <c r="A2" s="38" t="s">
        <v>24</v>
      </c>
      <c r="B2" s="38"/>
      <c r="C2" s="38"/>
      <c r="D2" s="38"/>
      <c r="E2" s="38"/>
      <c r="F2" s="38"/>
      <c r="G2" s="38"/>
      <c r="H2" s="38"/>
      <c r="I2" s="38"/>
      <c r="J2" s="38"/>
      <c r="K2" s="38"/>
      <c r="L2" s="38"/>
      <c r="M2" s="38"/>
      <c r="N2" s="38"/>
    </row>
    <row r="3" spans="1:14" ht="23.25" customHeight="1" x14ac:dyDescent="0.25">
      <c r="A3" s="37" t="s">
        <v>7</v>
      </c>
      <c r="B3" s="37"/>
      <c r="C3" s="37"/>
      <c r="D3" s="37"/>
      <c r="E3" s="37"/>
      <c r="F3" s="37"/>
      <c r="G3" s="37"/>
      <c r="H3" s="37"/>
      <c r="I3" s="37"/>
      <c r="J3" s="37"/>
      <c r="K3" s="37"/>
      <c r="L3" s="37"/>
      <c r="M3" s="37"/>
    </row>
    <row r="4" spans="1:14" x14ac:dyDescent="0.25">
      <c r="A4" s="39" t="s">
        <v>12</v>
      </c>
      <c r="B4" s="39"/>
      <c r="C4" s="39"/>
      <c r="D4" s="39"/>
      <c r="E4" s="39"/>
      <c r="F4" s="39"/>
      <c r="G4" s="39"/>
      <c r="H4" s="39"/>
      <c r="I4" s="39"/>
      <c r="J4" s="39"/>
      <c r="K4" s="39"/>
      <c r="L4" s="39"/>
      <c r="M4" s="39"/>
      <c r="N4" s="39"/>
    </row>
    <row r="5" spans="1:14" ht="15.75" x14ac:dyDescent="0.25">
      <c r="A5" s="40"/>
      <c r="B5" s="40"/>
      <c r="C5" s="40"/>
      <c r="D5" s="40"/>
      <c r="E5" s="40"/>
      <c r="F5" s="40"/>
      <c r="G5" s="40"/>
      <c r="H5" s="40"/>
      <c r="I5" s="40"/>
      <c r="J5" s="40"/>
      <c r="K5" s="40"/>
      <c r="L5" s="40"/>
      <c r="M5" s="40"/>
    </row>
    <row r="6" spans="1:14" ht="102" x14ac:dyDescent="0.25">
      <c r="A6" s="13" t="s">
        <v>0</v>
      </c>
      <c r="B6" s="13" t="s">
        <v>25</v>
      </c>
      <c r="C6" s="1" t="s">
        <v>4</v>
      </c>
      <c r="D6" s="1" t="s">
        <v>8</v>
      </c>
      <c r="E6" s="1" t="s">
        <v>3</v>
      </c>
      <c r="F6" s="1" t="s">
        <v>13</v>
      </c>
      <c r="G6" s="1" t="s">
        <v>14</v>
      </c>
      <c r="H6" s="1" t="s">
        <v>15</v>
      </c>
      <c r="I6" s="1" t="s">
        <v>9</v>
      </c>
      <c r="J6" s="2" t="s">
        <v>1</v>
      </c>
      <c r="K6" s="3" t="s">
        <v>2</v>
      </c>
      <c r="L6" s="3" t="s">
        <v>6</v>
      </c>
      <c r="M6" s="2" t="s">
        <v>10</v>
      </c>
      <c r="N6" s="2" t="s">
        <v>5</v>
      </c>
    </row>
    <row r="7" spans="1:14" ht="25.5" x14ac:dyDescent="0.25">
      <c r="A7" s="14">
        <v>1</v>
      </c>
      <c r="B7" s="14" t="s">
        <v>26</v>
      </c>
      <c r="C7" s="16" t="s">
        <v>22</v>
      </c>
      <c r="D7" s="15" t="s">
        <v>16</v>
      </c>
      <c r="E7" s="15">
        <v>21</v>
      </c>
      <c r="F7" s="11">
        <v>1873</v>
      </c>
      <c r="G7" s="11">
        <v>2100</v>
      </c>
      <c r="H7" s="11">
        <v>2000</v>
      </c>
      <c r="I7" s="7">
        <f t="shared" ref="I7:I8" si="0">AVERAGE(F7:H7)</f>
        <v>1991</v>
      </c>
      <c r="J7" s="8">
        <f t="shared" ref="J7:J8" si="1">STDEV(F7:H7)</f>
        <v>113.77</v>
      </c>
      <c r="K7" s="9">
        <f t="shared" ref="K7:K8" si="2">J7/I7</f>
        <v>0.06</v>
      </c>
      <c r="L7" s="7">
        <v>0</v>
      </c>
      <c r="M7" s="10">
        <f t="shared" ref="M7:M8" si="3">E7*I7</f>
        <v>41811</v>
      </c>
      <c r="N7" s="7">
        <v>0</v>
      </c>
    </row>
    <row r="8" spans="1:14" ht="25.5" x14ac:dyDescent="0.25">
      <c r="A8" s="14">
        <v>2</v>
      </c>
      <c r="B8" s="14" t="s">
        <v>26</v>
      </c>
      <c r="C8" s="16" t="s">
        <v>23</v>
      </c>
      <c r="D8" s="15" t="s">
        <v>16</v>
      </c>
      <c r="E8" s="15">
        <v>24</v>
      </c>
      <c r="F8" s="11">
        <v>1191</v>
      </c>
      <c r="G8" s="11">
        <v>1340</v>
      </c>
      <c r="H8" s="11">
        <v>1210</v>
      </c>
      <c r="I8" s="7">
        <f t="shared" si="0"/>
        <v>1247</v>
      </c>
      <c r="J8" s="8">
        <f t="shared" si="1"/>
        <v>81.099999999999994</v>
      </c>
      <c r="K8" s="9">
        <f t="shared" si="2"/>
        <v>7.0000000000000007E-2</v>
      </c>
      <c r="L8" s="7">
        <v>0</v>
      </c>
      <c r="M8" s="10">
        <f t="shared" si="3"/>
        <v>29928</v>
      </c>
      <c r="N8" s="7">
        <v>0</v>
      </c>
    </row>
    <row r="9" spans="1:14" ht="32.25" customHeight="1" x14ac:dyDescent="0.25">
      <c r="A9" s="41" t="s">
        <v>18</v>
      </c>
      <c r="B9" s="42"/>
      <c r="C9" s="43"/>
      <c r="D9" s="43"/>
      <c r="E9" s="44"/>
      <c r="F9" s="27">
        <f>SUMPRODUCT(F7:F8,$E$7:$E$8)</f>
        <v>67917</v>
      </c>
      <c r="G9" s="11">
        <f t="shared" ref="G9:H9" si="4">SUMPRODUCT(G7:G8,$E$7:$E$8)</f>
        <v>76260</v>
      </c>
      <c r="H9" s="11">
        <f t="shared" si="4"/>
        <v>71040</v>
      </c>
      <c r="I9" s="34"/>
      <c r="J9" s="35"/>
      <c r="K9" s="35"/>
      <c r="L9" s="36"/>
      <c r="M9" s="10">
        <f>SUM(M7:M8)</f>
        <v>71739</v>
      </c>
      <c r="N9" s="7"/>
    </row>
    <row r="10" spans="1:14" x14ac:dyDescent="0.25">
      <c r="A10" s="17"/>
      <c r="B10" s="17"/>
      <c r="C10" s="18"/>
      <c r="D10" s="19"/>
      <c r="E10" s="19"/>
      <c r="F10" s="20"/>
      <c r="G10" s="21"/>
      <c r="H10" s="21"/>
      <c r="I10" s="22"/>
      <c r="J10" s="23"/>
      <c r="K10" s="24"/>
      <c r="L10" s="22"/>
      <c r="M10" s="25"/>
      <c r="N10" s="22"/>
    </row>
    <row r="11" spans="1:14" x14ac:dyDescent="0.25">
      <c r="A11" s="17"/>
      <c r="B11" s="17"/>
      <c r="C11" s="26" t="s">
        <v>21</v>
      </c>
      <c r="D11" s="19"/>
      <c r="E11" s="19"/>
      <c r="F11" s="20"/>
      <c r="G11" s="21"/>
      <c r="H11" s="21"/>
      <c r="I11" s="22"/>
      <c r="J11" s="23"/>
      <c r="K11" s="24"/>
      <c r="L11" s="22"/>
      <c r="M11" s="25"/>
      <c r="N11" s="22"/>
    </row>
    <row r="12" spans="1:14" x14ac:dyDescent="0.25">
      <c r="C12" s="4" t="s">
        <v>17</v>
      </c>
      <c r="K12" s="12"/>
      <c r="M12" s="6"/>
    </row>
    <row r="14" spans="1:14" ht="18.75" x14ac:dyDescent="0.3">
      <c r="C14" s="28" t="s">
        <v>19</v>
      </c>
      <c r="D14" s="28"/>
      <c r="E14" s="28"/>
      <c r="F14" s="28"/>
      <c r="G14" s="28"/>
      <c r="H14" s="28" t="s">
        <v>20</v>
      </c>
      <c r="I14" s="28"/>
    </row>
  </sheetData>
  <mergeCells count="7">
    <mergeCell ref="A9:E9"/>
    <mergeCell ref="I9:L9"/>
    <mergeCell ref="A1:N1"/>
    <mergeCell ref="A2:N2"/>
    <mergeCell ref="A3:M3"/>
    <mergeCell ref="A4:N4"/>
    <mergeCell ref="A5:M5"/>
  </mergeCells>
  <pageMargins left="0.39370078740157483" right="0.39370078740157483" top="0.74803149606299213" bottom="0.74803149606299213" header="0.31496062992125984" footer="0.31496062992125984"/>
  <pageSetup paperSize="9" scale="8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ЭМ (3)</vt:lpstr>
      <vt:lpstr>ЭМ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2026-07-17T09:23:00Z</dcterms:modified>
</cp:coreProperties>
</file>