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180" windowWidth="19416" windowHeight="11652"/>
  </bookViews>
  <sheets>
    <sheet name="НМЦК" sheetId="4" r:id="rId1"/>
  </sheets>
  <definedNames>
    <definedName name="_xlnm._FilterDatabase" localSheetId="0" hidden="1">НМЦК!$A$3:$P$6</definedName>
  </definedNames>
  <calcPr calcId="124519"/>
</workbook>
</file>

<file path=xl/calcChain.xml><?xml version="1.0" encoding="utf-8"?>
<calcChain xmlns="http://schemas.openxmlformats.org/spreadsheetml/2006/main">
  <c r="N5" i="4"/>
  <c r="K5"/>
  <c r="L5" s="1"/>
  <c r="H5"/>
  <c r="I5" s="1"/>
  <c r="J5" s="1"/>
  <c r="K4"/>
  <c r="L4" s="1"/>
  <c r="N4" s="1"/>
  <c r="H4"/>
  <c r="I4" s="1"/>
  <c r="J4" s="1"/>
  <c r="N6" l="1"/>
</calcChain>
</file>

<file path=xl/sharedStrings.xml><?xml version="1.0" encoding="utf-8"?>
<sst xmlns="http://schemas.openxmlformats.org/spreadsheetml/2006/main" count="25" uniqueCount="25">
  <si>
    <t>Наименование оборудования (инвентаря)</t>
  </si>
  <si>
    <t>Ед. изм</t>
  </si>
  <si>
    <t>Кол-во</t>
  </si>
  <si>
    <t>Коммерческие предложения (руб./ед.изм.)</t>
  </si>
  <si>
    <t xml:space="preserve">Поставщик №1 </t>
  </si>
  <si>
    <t xml:space="preserve">Поставщик №3 </t>
  </si>
  <si>
    <t xml:space="preserve">Средняя арифметическая цена за единицу     &lt;ц&gt; </t>
  </si>
  <si>
    <t>Среднее квадратичное отклонение</t>
  </si>
  <si>
    <t>Оценка однородности совокупности значений выявленных цен, используемых в расчете НМЦК</t>
  </si>
  <si>
    <t>НМЦК, определяемая методом сопоставимых рыночных цен (анализа рынка)*</t>
  </si>
  <si>
    <t xml:space="preserve">Поставщик №2  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</si>
  <si>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</si>
  <si>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indexed="8"/>
        <rFont val="Times New Roman"/>
        <family val="1"/>
        <charset val="204"/>
      </rPr>
      <t>Расчет НМЦК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</si>
  <si>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</si>
  <si>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НМЦК контракта с учетом округления цены за единицу (руб.)</t>
  </si>
  <si>
    <t>1</t>
  </si>
  <si>
    <t>(тел.: 655-50-23)</t>
  </si>
  <si>
    <t xml:space="preserve">Санкт-Петербургское бюджетное учреждение культуры "Государственный мемориальный музей А.В.Суворова" </t>
  </si>
  <si>
    <t>Шт.</t>
  </si>
  <si>
    <t>Цена за единицу изм. с учетом наименьшего предложения (руб.)</t>
  </si>
  <si>
    <t>Исполнитель: Арестов В.В.</t>
  </si>
  <si>
    <t>Изготовление копии</t>
  </si>
  <si>
    <t>Изготовление фото</t>
  </si>
  <si>
    <t>Усл.</t>
  </si>
  <si>
    <t>2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</si>
</sst>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00"/>
    <numFmt numFmtId="166" formatCode="0.0000"/>
  </numFmts>
  <fonts count="21">
    <font>
      <sz val="10"/>
      <name val="Arial"/>
    </font>
    <font>
      <b/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64">
    <xf numFmtId="0" fontId="0" fillId="0" borderId="0" xfId="0"/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164" fontId="3" fillId="0" borderId="0" xfId="0" applyNumberFormat="1" applyFont="1" applyFill="1" applyAlignment="1">
      <alignment horizontal="center" vertical="center" wrapText="1"/>
    </xf>
    <xf numFmtId="3" fontId="3" fillId="0" borderId="0" xfId="0" applyNumberFormat="1" applyFont="1" applyFill="1" applyAlignment="1">
      <alignment horizontal="center" vertical="center" wrapText="1"/>
    </xf>
    <xf numFmtId="0" fontId="1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 applyProtection="1">
      <alignment vertical="top"/>
      <protection locked="0"/>
    </xf>
    <xf numFmtId="0" fontId="16" fillId="0" borderId="0" xfId="0" applyFont="1" applyFill="1" applyBorder="1" applyAlignment="1" applyProtection="1">
      <alignment vertical="top" wrapText="1"/>
      <protection locked="0"/>
    </xf>
    <xf numFmtId="0" fontId="16" fillId="0" borderId="0" xfId="0" applyFont="1" applyFill="1"/>
    <xf numFmtId="0" fontId="16" fillId="0" borderId="0" xfId="0" applyFont="1" applyFill="1" applyAlignment="1" applyProtection="1">
      <protection locked="0"/>
    </xf>
    <xf numFmtId="166" fontId="16" fillId="0" borderId="0" xfId="0" applyNumberFormat="1" applyFont="1" applyFill="1" applyAlignment="1" applyProtection="1">
      <alignment horizontal="center" vertical="center"/>
      <protection locked="0"/>
    </xf>
    <xf numFmtId="0" fontId="17" fillId="0" borderId="0" xfId="0" applyFont="1" applyFill="1" applyAlignment="1" applyProtection="1">
      <alignment vertical="center"/>
      <protection locked="0"/>
    </xf>
    <xf numFmtId="0" fontId="16" fillId="0" borderId="0" xfId="0" applyFont="1" applyFill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horizontal="left" vertical="top" wrapText="1"/>
      <protection locked="0"/>
    </xf>
    <xf numFmtId="0" fontId="16" fillId="0" borderId="0" xfId="0" applyFont="1" applyFill="1" applyAlignment="1" applyProtection="1">
      <alignment horizontal="left" vertical="top" wrapText="1"/>
      <protection locked="0"/>
    </xf>
    <xf numFmtId="0" fontId="11" fillId="0" borderId="0" xfId="0" applyFont="1" applyFill="1" applyAlignment="1" applyProtection="1">
      <protection locked="0"/>
    </xf>
    <xf numFmtId="0" fontId="7" fillId="0" borderId="0" xfId="0" applyFont="1" applyFill="1" applyBorder="1" applyAlignment="1" applyProtection="1">
      <alignment vertical="top" wrapText="1"/>
      <protection locked="0"/>
    </xf>
    <xf numFmtId="0" fontId="12" fillId="0" borderId="0" xfId="0" applyFont="1" applyFill="1" applyAlignment="1">
      <alignment horizontal="center" vertical="center" wrapText="1"/>
    </xf>
    <xf numFmtId="165" fontId="12" fillId="0" borderId="0" xfId="0" applyNumberFormat="1" applyFont="1" applyFill="1" applyAlignment="1">
      <alignment horizontal="center" vertical="center" wrapText="1"/>
    </xf>
    <xf numFmtId="2" fontId="12" fillId="0" borderId="0" xfId="0" applyNumberFormat="1" applyFont="1" applyFill="1" applyAlignment="1">
      <alignment horizontal="center" vertical="center" wrapText="1"/>
    </xf>
    <xf numFmtId="0" fontId="12" fillId="0" borderId="0" xfId="0" applyFont="1"/>
    <xf numFmtId="49" fontId="2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0" fontId="3" fillId="0" borderId="0" xfId="0" applyFont="1"/>
    <xf numFmtId="0" fontId="7" fillId="0" borderId="0" xfId="0" applyFont="1" applyFill="1" applyAlignment="1">
      <alignment horizontal="center" vertical="center" wrapText="1"/>
    </xf>
    <xf numFmtId="165" fontId="7" fillId="0" borderId="0" xfId="0" applyNumberFormat="1" applyFont="1" applyFill="1" applyAlignment="1">
      <alignment horizontal="center" vertical="center" wrapText="1"/>
    </xf>
    <xf numFmtId="2" fontId="7" fillId="0" borderId="0" xfId="0" applyNumberFormat="1" applyFont="1" applyFill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top" wrapText="1"/>
    </xf>
    <xf numFmtId="4" fontId="8" fillId="0" borderId="0" xfId="0" applyNumberFormat="1" applyFont="1" applyBorder="1" applyAlignment="1">
      <alignment horizontal="center" vertical="top"/>
    </xf>
    <xf numFmtId="4" fontId="5" fillId="0" borderId="0" xfId="0" applyNumberFormat="1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wrapText="1"/>
    </xf>
    <xf numFmtId="4" fontId="5" fillId="0" borderId="2" xfId="0" applyNumberFormat="1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Border="1" applyAlignment="1">
      <alignment horizontal="center" vertical="top" wrapText="1"/>
    </xf>
    <xf numFmtId="4" fontId="12" fillId="0" borderId="0" xfId="0" applyNumberFormat="1" applyFont="1" applyBorder="1" applyAlignment="1">
      <alignment horizontal="center" vertical="top" wrapText="1"/>
    </xf>
    <xf numFmtId="4" fontId="12" fillId="0" borderId="0" xfId="0" applyNumberFormat="1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49" fontId="1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top" wrapText="1"/>
    </xf>
    <xf numFmtId="0" fontId="0" fillId="0" borderId="1" xfId="0" applyBorder="1"/>
    <xf numFmtId="49" fontId="2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13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2" fontId="9" fillId="0" borderId="1" xfId="0" applyNumberFormat="1" applyFont="1" applyFill="1" applyBorder="1" applyAlignment="1">
      <alignment horizontal="center" vertical="top" wrapText="1"/>
    </xf>
    <xf numFmtId="0" fontId="0" fillId="0" borderId="0" xfId="0" applyBorder="1"/>
    <xf numFmtId="0" fontId="20" fillId="0" borderId="4" xfId="0" applyFont="1" applyBorder="1" applyAlignment="1">
      <alignment wrapText="1"/>
    </xf>
    <xf numFmtId="0" fontId="20" fillId="0" borderId="5" xfId="0" applyFont="1" applyBorder="1" applyAlignment="1">
      <alignment horizontal="center" wrapText="1"/>
    </xf>
    <xf numFmtId="0" fontId="20" fillId="0" borderId="6" xfId="0" applyFont="1" applyBorder="1" applyAlignment="1">
      <alignment wrapText="1"/>
    </xf>
    <xf numFmtId="0" fontId="20" fillId="0" borderId="7" xfId="0" applyFont="1" applyBorder="1" applyAlignment="1">
      <alignment horizontal="center" wrapText="1"/>
    </xf>
    <xf numFmtId="2" fontId="7" fillId="0" borderId="4" xfId="0" applyNumberFormat="1" applyFont="1" applyBorder="1" applyAlignment="1">
      <alignment horizontal="center" vertical="center" wrapText="1"/>
    </xf>
    <xf numFmtId="2" fontId="20" fillId="0" borderId="4" xfId="0" applyNumberFormat="1" applyFont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2" fontId="20" fillId="0" borderId="6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</xdr:colOff>
      <xdr:row>2</xdr:row>
      <xdr:rowOff>952500</xdr:rowOff>
    </xdr:from>
    <xdr:to>
      <xdr:col>9</xdr:col>
      <xdr:colOff>0</xdr:colOff>
      <xdr:row>2</xdr:row>
      <xdr:rowOff>1310640</xdr:rowOff>
    </xdr:to>
    <xdr:pic>
      <xdr:nvPicPr>
        <xdr:cNvPr id="16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46320" y="2788920"/>
          <a:ext cx="693420" cy="35814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7</xdr:col>
      <xdr:colOff>30480</xdr:colOff>
      <xdr:row>2</xdr:row>
      <xdr:rowOff>922020</xdr:rowOff>
    </xdr:from>
    <xdr:to>
      <xdr:col>7</xdr:col>
      <xdr:colOff>746760</xdr:colOff>
      <xdr:row>2</xdr:row>
      <xdr:rowOff>1348740</xdr:rowOff>
    </xdr:to>
    <xdr:pic>
      <xdr:nvPicPr>
        <xdr:cNvPr id="163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954780" y="2758440"/>
          <a:ext cx="716280" cy="42672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9</xdr:col>
      <xdr:colOff>22860</xdr:colOff>
      <xdr:row>2</xdr:row>
      <xdr:rowOff>952500</xdr:rowOff>
    </xdr:from>
    <xdr:to>
      <xdr:col>10</xdr:col>
      <xdr:colOff>0</xdr:colOff>
      <xdr:row>2</xdr:row>
      <xdr:rowOff>1310640</xdr:rowOff>
    </xdr:to>
    <xdr:pic>
      <xdr:nvPicPr>
        <xdr:cNvPr id="16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562600" y="2788920"/>
          <a:ext cx="914400" cy="358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22860</xdr:colOff>
      <xdr:row>2</xdr:row>
      <xdr:rowOff>922020</xdr:rowOff>
    </xdr:from>
    <xdr:to>
      <xdr:col>8</xdr:col>
      <xdr:colOff>723900</xdr:colOff>
      <xdr:row>2</xdr:row>
      <xdr:rowOff>1363980</xdr:rowOff>
    </xdr:to>
    <xdr:pic>
      <xdr:nvPicPr>
        <xdr:cNvPr id="163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838700" y="2758440"/>
          <a:ext cx="701040" cy="441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22860</xdr:colOff>
      <xdr:row>2</xdr:row>
      <xdr:rowOff>1600200</xdr:rowOff>
    </xdr:from>
    <xdr:to>
      <xdr:col>10</xdr:col>
      <xdr:colOff>632460</xdr:colOff>
      <xdr:row>2</xdr:row>
      <xdr:rowOff>1965960</xdr:rowOff>
    </xdr:to>
    <xdr:pic>
      <xdr:nvPicPr>
        <xdr:cNvPr id="1640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499860" y="3436620"/>
          <a:ext cx="609600" cy="365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274320</xdr:colOff>
      <xdr:row>2</xdr:row>
      <xdr:rowOff>1402080</xdr:rowOff>
    </xdr:from>
    <xdr:to>
      <xdr:col>10</xdr:col>
      <xdr:colOff>434340</xdr:colOff>
      <xdr:row>2</xdr:row>
      <xdr:rowOff>1623060</xdr:rowOff>
    </xdr:to>
    <xdr:pic>
      <xdr:nvPicPr>
        <xdr:cNvPr id="1641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6751320" y="3238500"/>
          <a:ext cx="160020" cy="220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G16"/>
  <sheetViews>
    <sheetView tabSelected="1" workbookViewId="0">
      <selection activeCell="A5" sqref="A5"/>
    </sheetView>
  </sheetViews>
  <sheetFormatPr defaultRowHeight="13.2"/>
  <cols>
    <col min="1" max="1" width="4" customWidth="1"/>
    <col min="2" max="2" width="21.109375" customWidth="1"/>
    <col min="3" max="3" width="6.109375" customWidth="1"/>
    <col min="4" max="4" width="7.44140625" customWidth="1"/>
    <col min="5" max="5" width="13" customWidth="1"/>
    <col min="6" max="6" width="15.6640625" customWidth="1"/>
    <col min="7" max="7" width="14.109375" customWidth="1"/>
    <col min="8" max="8" width="13" customWidth="1"/>
    <col min="9" max="9" width="10.5546875" customWidth="1"/>
    <col min="10" max="10" width="13.6640625" customWidth="1"/>
    <col min="11" max="11" width="12.88671875" customWidth="1"/>
    <col min="12" max="12" width="10.5546875" customWidth="1"/>
    <col min="13" max="14" width="12.33203125" customWidth="1"/>
  </cols>
  <sheetData>
    <row r="1" spans="1:59" ht="41.25" customHeight="1">
      <c r="A1" s="49" t="s">
        <v>17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59" ht="27.75" customHeight="1">
      <c r="A2" s="1">
        <v>1</v>
      </c>
      <c r="B2" s="52" t="s">
        <v>0</v>
      </c>
      <c r="C2" s="52" t="s">
        <v>1</v>
      </c>
      <c r="D2" s="52" t="s">
        <v>2</v>
      </c>
      <c r="E2" s="50" t="s">
        <v>3</v>
      </c>
      <c r="F2" s="50"/>
      <c r="G2" s="50"/>
      <c r="H2" s="54" t="s">
        <v>8</v>
      </c>
      <c r="I2" s="54"/>
      <c r="J2" s="54"/>
      <c r="K2" s="50" t="s">
        <v>9</v>
      </c>
      <c r="L2" s="50"/>
      <c r="M2" s="50"/>
      <c r="N2" s="50"/>
    </row>
    <row r="3" spans="1:59" ht="188.25" customHeight="1" thickBot="1">
      <c r="A3" s="42"/>
      <c r="B3" s="53"/>
      <c r="C3" s="53"/>
      <c r="D3" s="53"/>
      <c r="E3" s="34" t="s">
        <v>4</v>
      </c>
      <c r="F3" s="34" t="s">
        <v>10</v>
      </c>
      <c r="G3" s="34" t="s">
        <v>5</v>
      </c>
      <c r="H3" s="34" t="s">
        <v>6</v>
      </c>
      <c r="I3" s="34" t="s">
        <v>7</v>
      </c>
      <c r="J3" s="41" t="s">
        <v>11</v>
      </c>
      <c r="K3" s="43" t="s">
        <v>12</v>
      </c>
      <c r="L3" s="34" t="s">
        <v>13</v>
      </c>
      <c r="M3" s="34" t="s">
        <v>19</v>
      </c>
      <c r="N3" s="34" t="s">
        <v>14</v>
      </c>
    </row>
    <row r="4" spans="1:59" s="44" customFormat="1" ht="33" thickBot="1">
      <c r="A4" s="45" t="s">
        <v>15</v>
      </c>
      <c r="B4" s="56" t="s">
        <v>21</v>
      </c>
      <c r="C4" s="57" t="s">
        <v>18</v>
      </c>
      <c r="D4" s="57">
        <v>1</v>
      </c>
      <c r="E4" s="60">
        <v>290000</v>
      </c>
      <c r="F4" s="61">
        <v>250000</v>
      </c>
      <c r="G4" s="61">
        <v>250000</v>
      </c>
      <c r="H4" s="24">
        <f t="shared" ref="H4:H5" si="0">AVERAGE(E4:G4)</f>
        <v>263333.33333333331</v>
      </c>
      <c r="I4" s="24">
        <f>SQRT(((SUM((POWER(E4-H4,2)),(POWER(F4-H4,2)),(POWER(G4-H4,2)))/(COLUMNS(E4:G4)-1))))</f>
        <v>23094.01076758503</v>
      </c>
      <c r="J4" s="47">
        <f t="shared" ref="J4:J5" si="1">I4/H4*100</f>
        <v>8.7698775066778598</v>
      </c>
      <c r="K4" s="24">
        <f t="shared" ref="K4:K5" si="2">((D4/3)*(SUM(E4:G4)))</f>
        <v>263333.33333333331</v>
      </c>
      <c r="L4" s="24">
        <f t="shared" ref="L4:L5" si="3">K4/D4</f>
        <v>263333.33333333331</v>
      </c>
      <c r="M4" s="46">
        <v>250000</v>
      </c>
      <c r="N4" s="40">
        <f t="shared" ref="N4:N5" si="4">M4*D4</f>
        <v>250000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 s="55" customFormat="1" ht="33" thickBot="1">
      <c r="A5" s="22" t="s">
        <v>24</v>
      </c>
      <c r="B5" s="58" t="s">
        <v>22</v>
      </c>
      <c r="C5" s="59" t="s">
        <v>23</v>
      </c>
      <c r="D5" s="59">
        <v>1</v>
      </c>
      <c r="E5" s="62">
        <v>60000</v>
      </c>
      <c r="F5" s="63">
        <v>60000</v>
      </c>
      <c r="G5" s="63">
        <v>60000</v>
      </c>
      <c r="H5" s="24">
        <f t="shared" si="0"/>
        <v>60000</v>
      </c>
      <c r="I5" s="24">
        <f>SQRT(((SUM((POWER(E5-H5,2)),(POWER(F5-H5,2)),(POWER(G5-H5,2)))/(COLUMNS(E5:G5)-1))))</f>
        <v>0</v>
      </c>
      <c r="J5" s="47">
        <f t="shared" si="1"/>
        <v>0</v>
      </c>
      <c r="K5" s="24">
        <f t="shared" si="2"/>
        <v>60000</v>
      </c>
      <c r="L5" s="24">
        <f t="shared" si="3"/>
        <v>60000</v>
      </c>
      <c r="M5" s="46">
        <v>60000</v>
      </c>
      <c r="N5" s="48">
        <f t="shared" si="4"/>
        <v>60000</v>
      </c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</row>
    <row r="6" spans="1:59" ht="12.6" customHeight="1">
      <c r="A6" s="22"/>
      <c r="B6" s="35"/>
      <c r="C6" s="36"/>
      <c r="D6" s="37"/>
      <c r="E6" s="36"/>
      <c r="F6" s="38"/>
      <c r="G6" s="38"/>
      <c r="H6" s="38"/>
      <c r="I6" s="39"/>
      <c r="J6" s="39"/>
      <c r="K6" s="31"/>
      <c r="L6" s="31"/>
      <c r="M6" s="31"/>
      <c r="N6" s="33">
        <f>SUM(N4:N5)</f>
        <v>310000</v>
      </c>
    </row>
    <row r="7" spans="1:59" ht="24" customHeight="1">
      <c r="A7" s="22"/>
      <c r="B7" s="21" t="s">
        <v>20</v>
      </c>
      <c r="C7" s="8"/>
      <c r="D7" s="9"/>
      <c r="E7" s="32"/>
      <c r="F7" s="29"/>
      <c r="G7" s="29"/>
      <c r="H7" s="29"/>
      <c r="I7" s="30"/>
      <c r="J7" s="30"/>
      <c r="K7" s="31"/>
      <c r="L7" s="31"/>
      <c r="M7" s="31"/>
      <c r="N7" s="31"/>
    </row>
    <row r="8" spans="1:59" s="2" customFormat="1" ht="14.25" customHeight="1">
      <c r="B8" s="25" t="s">
        <v>16</v>
      </c>
      <c r="C8" s="15"/>
      <c r="D8" s="9"/>
      <c r="E8" s="27"/>
      <c r="F8" s="28"/>
      <c r="G8" s="26"/>
      <c r="H8" s="26"/>
      <c r="I8" s="51"/>
      <c r="J8" s="51"/>
      <c r="M8" s="4"/>
      <c r="O8" s="4"/>
      <c r="P8" s="3"/>
    </row>
    <row r="9" spans="1:59" s="2" customFormat="1">
      <c r="C9" s="18"/>
      <c r="D9" s="19"/>
      <c r="E9" s="19"/>
      <c r="F9" s="20"/>
      <c r="G9" s="18"/>
      <c r="H9" s="18"/>
      <c r="M9" s="4"/>
      <c r="N9" s="4"/>
      <c r="O9" s="4"/>
      <c r="P9" s="3"/>
    </row>
    <row r="10" spans="1:59" s="2" customFormat="1" ht="13.8">
      <c r="B10" s="23"/>
      <c r="C10" s="18"/>
      <c r="D10" s="19"/>
      <c r="E10" s="19"/>
      <c r="F10" s="20"/>
      <c r="G10" s="18"/>
      <c r="H10" s="18"/>
      <c r="M10" s="4"/>
      <c r="N10" s="4"/>
      <c r="O10" s="4"/>
      <c r="P10" s="3"/>
    </row>
    <row r="11" spans="1:59" ht="15.6">
      <c r="A11" s="6"/>
      <c r="C11" s="6"/>
      <c r="D11" s="6"/>
      <c r="E11" s="6"/>
      <c r="F11" s="6"/>
      <c r="G11" s="6"/>
      <c r="H11" s="5"/>
      <c r="I11" s="5"/>
    </row>
    <row r="12" spans="1:59" ht="15.6">
      <c r="A12" s="7"/>
      <c r="E12" s="9"/>
      <c r="F12" s="10"/>
      <c r="G12" s="11"/>
      <c r="H12" s="12"/>
      <c r="I12" s="12"/>
    </row>
    <row r="13" spans="1:59" ht="15.6">
      <c r="A13" s="13"/>
      <c r="E13" s="9"/>
      <c r="F13" s="16"/>
      <c r="G13" s="11"/>
      <c r="H13" s="12"/>
      <c r="I13" s="12"/>
    </row>
    <row r="14" spans="1:59" ht="15.6">
      <c r="B14" s="6"/>
    </row>
    <row r="15" spans="1:59" ht="15.6">
      <c r="B15" s="17"/>
    </row>
    <row r="16" spans="1:59" ht="15.6">
      <c r="B16" s="14"/>
    </row>
  </sheetData>
  <autoFilter ref="A3:P6">
    <filterColumn colId="13"/>
  </autoFilter>
  <mergeCells count="8">
    <mergeCell ref="A1:N1"/>
    <mergeCell ref="K2:N2"/>
    <mergeCell ref="I8:J8"/>
    <mergeCell ref="D2:D3"/>
    <mergeCell ref="B2:B3"/>
    <mergeCell ref="H2:J2"/>
    <mergeCell ref="C2:C3"/>
    <mergeCell ref="E2:G2"/>
  </mergeCells>
  <pageMargins left="0.70866141732283472" right="0.11811023622047245" top="0.15748031496062992" bottom="0.15748031496062992" header="0.31496062992125984" footer="0.31496062992125984"/>
  <pageSetup paperSize="9" scale="9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</cp:lastModifiedBy>
  <cp:lastPrinted>2023-03-16T08:40:49Z</cp:lastPrinted>
  <dcterms:created xsi:type="dcterms:W3CDTF">1996-10-08T23:32:33Z</dcterms:created>
  <dcterms:modified xsi:type="dcterms:W3CDTF">2023-05-26T11:55:52Z</dcterms:modified>
</cp:coreProperties>
</file>