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" i="1"/>
  <c r="L6"/>
  <c r="J6"/>
  <c r="H6"/>
  <c r="M6" s="1"/>
  <c r="C13" l="1"/>
  <c r="A14"/>
  <c r="B14"/>
  <c r="O14"/>
  <c r="C14"/>
  <c r="H14" l="1"/>
  <c r="M14" s="1"/>
  <c r="M15" s="1"/>
  <c r="D14"/>
  <c r="I14" l="1"/>
</calcChain>
</file>

<file path=xl/sharedStrings.xml><?xml version="1.0" encoding="utf-8"?>
<sst xmlns="http://schemas.openxmlformats.org/spreadsheetml/2006/main" count="60" uniqueCount="52">
  <si>
    <t>№ п/п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</si>
  <si>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</si>
  <si>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</si>
  <si>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</si>
  <si>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</si>
  <si>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</si>
  <si>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</si>
  <si>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</si>
  <si>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</si>
  <si>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</si>
  <si>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 xml:space="preserve">Оптовая надбавка,
% **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</si>
  <si>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</si>
  <si>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</si>
  <si>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</si>
  <si>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</si>
  <si>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</si>
  <si>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</si>
  <si>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</si>
  <si>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</si>
  <si>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</si>
  <si>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</si>
  <si>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</si>
  <si>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</si>
  <si>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</si>
  <si>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</si>
  <si>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</si>
  <si>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</si>
  <si>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</si>
  <si>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</si>
  <si>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</si>
  <si>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</si>
  <si>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</si>
  <si>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</si>
  <si>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5-х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</si>
  <si>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</si>
  <si>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</si>
  <si>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</si>
  <si>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</si>
  <si>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</si>
  <si>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1. Определение и обоснование НЦ единицы товара посредством применения метода сопоставимых рыночных цен (анализ рынка):
1.1. Информация, предоставленная потенциальными поставщиками:</t>
  </si>
  <si>
    <t xml:space="preserve">1.2. Минимальное значение НЦ единицы товара, установленное в ходе проведенного анализа, принимается в качестве НЦ за единицу товара при расчете НМЦК на лекарственный препарат.
1.2.1. Расчет НМЦК с учетом 10 % НДС*** (руб.) осуществляется по формуле: 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</si>
  <si>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10 календарных дней.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</si>
  <si>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подписания договора по 31.12.2023 г.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</si>
  <si>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5 месяцев.</t>
    </r>
  </si>
  <si>
    <t>мл</t>
  </si>
  <si>
    <t xml:space="preserve">КП
Вх. № 432/2 от 10.08.23
</t>
  </si>
  <si>
    <t xml:space="preserve">КП
Вх. № 432/1 от 10.08.23
</t>
  </si>
  <si>
    <t xml:space="preserve">КП
Вх. № 432/3 от 10.08.23
</t>
  </si>
  <si>
    <t>ДУПИЛУМАБ</t>
  </si>
  <si>
    <t>РАСТВОР ДЛЯ ПОДКОЖНОГО ВВЕДЕНИЯ ; дозировка: 150 мг/мл 2 мл*</t>
  </si>
  <si>
    <t>21.20.10.169-000048-1-00038-0000000000000</t>
  </si>
  <si>
    <t xml:space="preserve">Начальная максимальная цена контракта 85 377 руб. 44 коп. (Восемьдесят пять тысяч триста семьдесят семь рублей 44 коп.) </t>
  </si>
</sst>
</file>

<file path=xl/styles.xml><?xml version="1.0" encoding="utf-8"?>
<styleSheet xmlns="http://schemas.openxmlformats.org/spreadsheetml/2006/main">
  <numFmts count="3">
    <numFmt numFmtId="164" formatCode="#,###.00"/>
    <numFmt numFmtId="165" formatCode="#,##0.00_ ;\-#,##0.00\ "/>
    <numFmt numFmtId="166" formatCode="0.00_ ;\-0.00\ "/>
  </numFmts>
  <fonts count="16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166" fontId="6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6" fillId="2" borderId="0" xfId="0" applyFont="1" applyFill="1"/>
    <xf numFmtId="0" fontId="0" fillId="2" borderId="0" xfId="0" applyFont="1" applyFill="1"/>
    <xf numFmtId="0" fontId="6" fillId="2" borderId="1" xfId="0" applyFont="1" applyFill="1" applyBorder="1" applyAlignment="1">
      <alignment horizontal="left" vertical="center" wrapText="1"/>
    </xf>
    <xf numFmtId="165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3" fillId="0" borderId="0" xfId="0" applyFont="1"/>
    <xf numFmtId="0" fontId="6" fillId="0" borderId="0" xfId="0" applyFont="1"/>
    <xf numFmtId="0" fontId="1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6" fillId="6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4" fillId="0" borderId="0" xfId="0" applyFont="1"/>
    <xf numFmtId="0" fontId="15" fillId="0" borderId="0" xfId="0" applyFont="1"/>
    <xf numFmtId="165" fontId="6" fillId="5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165" fontId="7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2" fillId="2" borderId="0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2" borderId="6" xfId="0" applyFont="1" applyFill="1" applyBorder="1" applyAlignment="1"/>
    <xf numFmtId="0" fontId="2" fillId="2" borderId="0" xfId="0" applyFont="1" applyFill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wrapText="1"/>
    </xf>
    <xf numFmtId="0" fontId="3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39"/>
  <sheetViews>
    <sheetView tabSelected="1" zoomScale="80" zoomScaleNormal="80" workbookViewId="0">
      <selection activeCell="B6" sqref="B6:C6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42" t="s">
        <v>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024" ht="15" customHeight="1">
      <c r="A2" s="45" t="s">
        <v>39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024" ht="26.25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024" ht="47.25" customHeight="1">
      <c r="A4" s="46" t="s">
        <v>0</v>
      </c>
      <c r="B4" s="46" t="s">
        <v>2</v>
      </c>
      <c r="C4" s="46" t="s">
        <v>3</v>
      </c>
      <c r="D4" s="46" t="s">
        <v>4</v>
      </c>
      <c r="E4" s="46" t="s">
        <v>1</v>
      </c>
      <c r="F4" s="46" t="s">
        <v>5</v>
      </c>
      <c r="G4" s="43" t="s">
        <v>45</v>
      </c>
      <c r="H4" s="43"/>
      <c r="I4" s="43" t="s">
        <v>46</v>
      </c>
      <c r="J4" s="43"/>
      <c r="K4" s="43" t="s">
        <v>47</v>
      </c>
      <c r="L4" s="43"/>
      <c r="M4" s="44" t="s">
        <v>6</v>
      </c>
      <c r="N4" s="44"/>
      <c r="O4" s="38" t="s">
        <v>7</v>
      </c>
      <c r="P4" s="38" t="s">
        <v>27</v>
      </c>
      <c r="Q4" s="38" t="s">
        <v>29</v>
      </c>
      <c r="R4" s="38" t="s">
        <v>30</v>
      </c>
      <c r="AMG4"/>
      <c r="AMH4"/>
      <c r="AMI4"/>
      <c r="AMJ4"/>
    </row>
    <row r="5" spans="1:1024" ht="94.5">
      <c r="A5" s="46"/>
      <c r="B5" s="46"/>
      <c r="C5" s="46"/>
      <c r="D5" s="46"/>
      <c r="E5" s="46"/>
      <c r="F5" s="46"/>
      <c r="G5" s="14" t="s">
        <v>8</v>
      </c>
      <c r="H5" s="14" t="s">
        <v>9</v>
      </c>
      <c r="I5" s="14" t="s">
        <v>8</v>
      </c>
      <c r="J5" s="14" t="s">
        <v>9</v>
      </c>
      <c r="K5" s="14" t="s">
        <v>8</v>
      </c>
      <c r="L5" s="14" t="s">
        <v>9</v>
      </c>
      <c r="M5" s="44"/>
      <c r="N5" s="44"/>
      <c r="O5" s="39"/>
      <c r="P5" s="39" t="s">
        <v>27</v>
      </c>
      <c r="Q5" s="39"/>
      <c r="R5" s="39"/>
      <c r="AME5"/>
      <c r="AMF5"/>
      <c r="AMG5"/>
      <c r="AMH5"/>
      <c r="AMI5"/>
      <c r="AMJ5"/>
    </row>
    <row r="6" spans="1:1024" ht="74.25" customHeight="1">
      <c r="A6" s="26">
        <v>1</v>
      </c>
      <c r="B6" s="47" t="s">
        <v>48</v>
      </c>
      <c r="C6" s="15" t="s">
        <v>49</v>
      </c>
      <c r="D6" s="15" t="s">
        <v>44</v>
      </c>
      <c r="E6" s="15">
        <v>4</v>
      </c>
      <c r="F6" s="15">
        <v>1</v>
      </c>
      <c r="G6" s="16">
        <v>70559.89</v>
      </c>
      <c r="H6" s="18">
        <f t="shared" ref="H6" si="0">G6/E6</f>
        <v>17639.9725</v>
      </c>
      <c r="I6" s="16">
        <v>70588.14</v>
      </c>
      <c r="J6" s="23">
        <f t="shared" ref="J6" si="1">I6/E6</f>
        <v>17647.035</v>
      </c>
      <c r="K6" s="16">
        <v>70595.199999999997</v>
      </c>
      <c r="L6" s="19">
        <f t="shared" ref="L6" si="2">K6/E6</f>
        <v>17648.8</v>
      </c>
      <c r="M6" s="30">
        <f t="shared" ref="M6" si="3">H6</f>
        <v>17639.9725</v>
      </c>
      <c r="N6" s="30"/>
      <c r="O6" s="2" t="s">
        <v>50</v>
      </c>
      <c r="P6" s="48" t="s">
        <v>28</v>
      </c>
      <c r="Q6" s="48">
        <v>10</v>
      </c>
      <c r="R6" s="49">
        <f>E6*F6</f>
        <v>4</v>
      </c>
      <c r="AME6"/>
      <c r="AMF6"/>
      <c r="AMG6"/>
      <c r="AMH6"/>
      <c r="AMI6"/>
      <c r="AMJ6"/>
    </row>
    <row r="7" spans="1:1024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9" spans="1:1024" ht="45" customHeight="1">
      <c r="A9" s="41" t="s">
        <v>40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</row>
    <row r="10" spans="1:1024">
      <c r="A10" s="4"/>
      <c r="B10" s="5" t="s">
        <v>11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024">
      <c r="A11" s="4"/>
      <c r="B11" s="6" t="s">
        <v>12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024" ht="90" customHeight="1">
      <c r="A12" s="36" t="s">
        <v>13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</row>
    <row r="13" spans="1:1024" ht="60.75" customHeight="1">
      <c r="A13" s="3" t="s">
        <v>0</v>
      </c>
      <c r="B13" s="3" t="s">
        <v>2</v>
      </c>
      <c r="C13" s="3" t="str">
        <f>C4</f>
        <v>Дозировка, лекарственная форма</v>
      </c>
      <c r="D13" s="37" t="s">
        <v>4</v>
      </c>
      <c r="E13" s="37"/>
      <c r="F13" s="37"/>
      <c r="G13" s="37"/>
      <c r="H13" s="13" t="s">
        <v>26</v>
      </c>
      <c r="I13" s="37" t="s">
        <v>14</v>
      </c>
      <c r="J13" s="37"/>
      <c r="K13" s="37" t="s">
        <v>15</v>
      </c>
      <c r="L13" s="37"/>
      <c r="M13" s="37" t="s">
        <v>16</v>
      </c>
      <c r="N13" s="37"/>
      <c r="O13" s="24" t="s">
        <v>10</v>
      </c>
      <c r="AMJ13"/>
    </row>
    <row r="14" spans="1:1024" ht="63.75" customHeight="1">
      <c r="A14" s="27">
        <f>A6</f>
        <v>1</v>
      </c>
      <c r="B14" s="17" t="str">
        <f>B6</f>
        <v>ДУПИЛУМАБ</v>
      </c>
      <c r="C14" s="7" t="str">
        <f>C6</f>
        <v>РАСТВОР ДЛЯ ПОДКОЖНОГО ВВЕДЕНИЯ ; дозировка: 150 мг/мл 2 мл*</v>
      </c>
      <c r="D14" s="31" t="str">
        <f>D6</f>
        <v>мл</v>
      </c>
      <c r="E14" s="31"/>
      <c r="F14" s="31"/>
      <c r="G14" s="31"/>
      <c r="H14" s="8">
        <f>E6*F6</f>
        <v>4</v>
      </c>
      <c r="I14" s="28">
        <f>M6</f>
        <v>17639.9725</v>
      </c>
      <c r="J14" s="28"/>
      <c r="K14" s="29">
        <v>21344.36</v>
      </c>
      <c r="L14" s="29"/>
      <c r="M14" s="28">
        <f>K14*H14</f>
        <v>85377.44</v>
      </c>
      <c r="N14" s="28"/>
      <c r="O14" s="25">
        <f>Q6</f>
        <v>10</v>
      </c>
      <c r="AMJ14"/>
    </row>
    <row r="15" spans="1:102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33">
        <f>SUM(M14:N14)</f>
        <v>85377.44</v>
      </c>
      <c r="N15" s="33"/>
    </row>
    <row r="16" spans="1:1024" ht="28.5" customHeight="1">
      <c r="A16" s="32" t="s">
        <v>51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</row>
    <row r="18" spans="2:36">
      <c r="B18" s="20" t="s">
        <v>32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10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2:36">
      <c r="B19" s="21" t="s">
        <v>17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10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</row>
    <row r="20" spans="2:36" ht="26.25" customHeight="1">
      <c r="B20" s="34" t="s">
        <v>18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10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</row>
    <row r="21" spans="2:36">
      <c r="B21" s="21" t="s">
        <v>19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10"/>
      <c r="Q21" s="11"/>
      <c r="S21" s="21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11"/>
      <c r="AH21" s="11"/>
      <c r="AI21" s="11"/>
      <c r="AJ21" s="11"/>
    </row>
    <row r="22" spans="2:36">
      <c r="B22" s="22" t="s">
        <v>41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0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2:36">
      <c r="B23" s="21" t="s">
        <v>20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0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</row>
    <row r="24" spans="2:36">
      <c r="B24" s="21" t="s">
        <v>21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10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</row>
    <row r="25" spans="2:36">
      <c r="B25" s="21" t="s">
        <v>43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10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</row>
    <row r="26" spans="2:36">
      <c r="B26" s="21" t="s">
        <v>42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10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2:36" ht="27" customHeight="1">
      <c r="B27" s="34" t="s">
        <v>33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10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</row>
    <row r="28" spans="2:36">
      <c r="B28" s="21" t="s">
        <v>22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10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</row>
    <row r="29" spans="2:36">
      <c r="B29" s="21" t="s">
        <v>34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10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</row>
    <row r="30" spans="2:36">
      <c r="B30" s="21" t="s">
        <v>23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10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</row>
    <row r="31" spans="2:36" ht="27" customHeight="1">
      <c r="B31" s="34" t="s">
        <v>24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10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</row>
    <row r="32" spans="2:36" ht="26.25" customHeight="1">
      <c r="B32" s="34" t="s">
        <v>25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10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</row>
    <row r="33" spans="2:36" ht="23.25" customHeight="1">
      <c r="B33" s="34" t="s">
        <v>35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10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</row>
    <row r="34" spans="2:36">
      <c r="B34" s="21" t="s">
        <v>36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10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</row>
    <row r="35" spans="2:36">
      <c r="B35" s="21" t="s">
        <v>37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10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</row>
    <row r="36" spans="2:36">
      <c r="B36" s="9"/>
    </row>
    <row r="37" spans="2:36">
      <c r="B37" s="1" t="s">
        <v>38</v>
      </c>
      <c r="C37" s="12"/>
    </row>
    <row r="39" spans="2:36">
      <c r="C39" s="12"/>
    </row>
  </sheetData>
  <mergeCells count="35">
    <mergeCell ref="R4:R5"/>
    <mergeCell ref="P4:P5"/>
    <mergeCell ref="A1:N1"/>
    <mergeCell ref="O4:O5"/>
    <mergeCell ref="G4:H4"/>
    <mergeCell ref="I4:J4"/>
    <mergeCell ref="K4:L4"/>
    <mergeCell ref="M4:N5"/>
    <mergeCell ref="A2:N3"/>
    <mergeCell ref="A4:A5"/>
    <mergeCell ref="B4:B5"/>
    <mergeCell ref="C4:C5"/>
    <mergeCell ref="D4:D5"/>
    <mergeCell ref="E4:E5"/>
    <mergeCell ref="F4:F5"/>
    <mergeCell ref="Q4:Q5"/>
    <mergeCell ref="M6:N6"/>
    <mergeCell ref="K13:L13"/>
    <mergeCell ref="A7:N7"/>
    <mergeCell ref="A9:N9"/>
    <mergeCell ref="A16:N16"/>
    <mergeCell ref="M15:N15"/>
    <mergeCell ref="B33:O33"/>
    <mergeCell ref="D14:G14"/>
    <mergeCell ref="I14:J14"/>
    <mergeCell ref="K14:L14"/>
    <mergeCell ref="M14:N14"/>
    <mergeCell ref="B20:O20"/>
    <mergeCell ref="B27:O27"/>
    <mergeCell ref="B32:O32"/>
    <mergeCell ref="B31:O31"/>
    <mergeCell ref="A12:N12"/>
    <mergeCell ref="M13:N13"/>
    <mergeCell ref="D13:G13"/>
    <mergeCell ref="I13:J13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2023-08-10T11:28:57Z</cp:lastPrinted>
  <dcterms:created xsi:type="dcterms:W3CDTF">2006-09-16T00:00:00Z</dcterms:created>
  <dcterms:modified xsi:type="dcterms:W3CDTF">2023-08-10T12:25:48Z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