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2023\ДОГОВОРЫ 2023\Филиппов\медосмотр\эл маг 2\"/>
    </mc:Choice>
  </mc:AlternateContent>
  <bookViews>
    <workbookView xWindow="0" yWindow="0" windowWidth="2880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K11" i="1"/>
  <c r="N11" i="1" s="1"/>
  <c r="L11" i="1"/>
  <c r="M11" i="1" l="1"/>
  <c r="L10" i="1"/>
  <c r="H10" i="1"/>
  <c r="K10" i="1" l="1"/>
  <c r="N10" i="1" s="1"/>
  <c r="N13" i="1" s="1"/>
  <c r="M10" i="1" l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<sst xmlns="http://schemas.openxmlformats.org/spreadsheetml/2006/main" count="30" uniqueCount="30">
  <si>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</si>
  <si>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</si>
  <si>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</si>
  <si>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</si>
  <si>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</si>
  <si>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</si>
  <si>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</si>
  <si>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</si>
  <si>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</si>
  <si>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НМЦК рын.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</si>
  <si>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</si>
  <si>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</si>
  <si>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</si>
  <si>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</si>
  <si>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</si>
  <si>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</si>
  <si>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</si>
  <si>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</si>
  <si>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НМЦК</t>
  </si>
  <si>
    <t>9</t>
  </si>
  <si>
    <t>10 = кол-во ответов ИЦИ</t>
  </si>
  <si>
    <t>11=          /10</t>
  </si>
  <si>
    <t>14=8*9/10</t>
  </si>
  <si>
    <t xml:space="preserve">Начальная (максимальная) цена контракта </t>
  </si>
  <si>
    <t>8=3+4+5+6+7</t>
  </si>
  <si>
    <t>Ответы на запрос получены от 5-ти поставщиков (подрядчиков, исполнителей).</t>
  </si>
  <si>
    <t>Гигиеническое воспитание в очно-заочной форме</t>
  </si>
  <si>
    <t xml:space="preserve">Прохождение периодического и предварительного медицинского осмотра согласно приказу Минздравасоцразвития России  от  28.01.2021  № 29Н  для женщин                               </t>
  </si>
  <si>
    <t>Осмачко И.Ф.</t>
  </si>
  <si>
    <t xml:space="preserve">Расчет составил ведущий специалист по охране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</si>
</sst>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Times New Roman"/>
      <family val="2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13" fillId="4" borderId="8" xfId="0" applyNumberFormat="1" applyFont="1" applyFill="1" applyBorder="1" applyAlignment="1">
      <alignment horizontal="center" vertical="center" wrapText="1"/>
    </xf>
    <xf numFmtId="4" fontId="14" fillId="4" borderId="8" xfId="0" applyNumberFormat="1" applyFont="1" applyFill="1" applyBorder="1" applyAlignment="1">
      <alignment horizontal="center" vertical="center" wrapText="1"/>
    </xf>
    <xf numFmtId="10" fontId="14" fillId="4" borderId="8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10" fillId="2" borderId="5" xfId="0" applyFont="1" applyFill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top"/>
    </xf>
    <xf numFmtId="4" fontId="10" fillId="2" borderId="5" xfId="0" applyNumberFormat="1" applyFont="1" applyFill="1" applyBorder="1" applyAlignment="1">
      <alignment horizontal="center" vertical="top" wrapText="1"/>
    </xf>
    <xf numFmtId="4" fontId="10" fillId="0" borderId="5" xfId="0" applyNumberFormat="1" applyFont="1" applyBorder="1" applyAlignment="1">
      <alignment horizontal="center" vertical="top" wrapText="1"/>
    </xf>
    <xf numFmtId="4" fontId="10" fillId="0" borderId="5" xfId="0" applyNumberFormat="1" applyFont="1" applyFill="1" applyBorder="1" applyAlignment="1">
      <alignment horizontal="center" vertical="top" wrapText="1"/>
    </xf>
    <xf numFmtId="10" fontId="10" fillId="0" borderId="5" xfId="0" applyNumberFormat="1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0" fontId="15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top" wrapText="1"/>
    </xf>
    <xf numFmtId="4" fontId="11" fillId="0" borderId="8" xfId="0" applyNumberFormat="1" applyFont="1" applyBorder="1" applyAlignment="1">
      <alignment horizontal="center" vertical="top"/>
    </xf>
    <xf numFmtId="4" fontId="10" fillId="2" borderId="8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142877</xdr:colOff>
      <xdr:row>6</xdr:row>
      <xdr:rowOff>413630</xdr:rowOff>
    </xdr:from>
    <xdr:to>
      <xdr:col>7</xdr:col>
      <xdr:colOff>876301</xdr:colOff>
      <xdr:row>6</xdr:row>
      <xdr:rowOff>774299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58002" y="1709030"/>
          <a:ext cx="733424" cy="360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571500</xdr:colOff>
      <xdr:row>6</xdr:row>
      <xdr:rowOff>50439</xdr:rowOff>
    </xdr:from>
    <xdr:to>
      <xdr:col>19</xdr:col>
      <xdr:colOff>85725</xdr:colOff>
      <xdr:row>6</xdr:row>
      <xdr:rowOff>973356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2600" y="1345839"/>
          <a:ext cx="1343025" cy="922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600075</xdr:colOff>
      <xdr:row>6</xdr:row>
      <xdr:rowOff>323852</xdr:rowOff>
    </xdr:from>
    <xdr:to>
      <xdr:col>16</xdr:col>
      <xdr:colOff>352425</xdr:colOff>
      <xdr:row>6</xdr:row>
      <xdr:rowOff>1101822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1975" y="1619252"/>
          <a:ext cx="971550" cy="777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7</xdr:row>
      <xdr:rowOff>333375</xdr:rowOff>
    </xdr:from>
    <xdr:to>
      <xdr:col>10</xdr:col>
      <xdr:colOff>561975</xdr:colOff>
      <xdr:row>7</xdr:row>
      <xdr:rowOff>647701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39225" y="2924175"/>
          <a:ext cx="476250" cy="314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11</xdr:row>
      <xdr:rowOff>152400</xdr:rowOff>
    </xdr:from>
    <xdr:to>
      <xdr:col>13</xdr:col>
      <xdr:colOff>0</xdr:colOff>
      <xdr:row>13</xdr:row>
      <xdr:rowOff>38100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229850" y="63150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topLeftCell="A10" workbookViewId="0">
      <selection activeCell="N13" sqref="N13"/>
    </sheetView>
  </sheetViews>
  <sheetFormatPr defaultRowHeight="15" x14ac:dyDescent="0.25"/>
  <cols>
    <col min="2" max="2" width="45.85546875" customWidth="1"/>
    <col min="8" max="8" width="15.28515625" customWidth="1"/>
  </cols>
  <sheetData>
    <row r="1" spans="1:14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2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15.75" x14ac:dyDescent="0.25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 ht="15.75" x14ac:dyDescent="0.25">
      <c r="A4" s="31" t="s">
        <v>25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4" ht="25.5" x14ac:dyDescent="0.25">
      <c r="A6" s="32" t="s">
        <v>3</v>
      </c>
      <c r="B6" s="34" t="s">
        <v>4</v>
      </c>
      <c r="C6" s="36" t="s">
        <v>5</v>
      </c>
      <c r="D6" s="37"/>
      <c r="E6" s="37"/>
      <c r="F6" s="37"/>
      <c r="G6" s="37"/>
      <c r="H6" s="38"/>
      <c r="I6" s="39" t="s">
        <v>6</v>
      </c>
      <c r="J6" s="34" t="s">
        <v>7</v>
      </c>
      <c r="K6" s="42" t="s">
        <v>8</v>
      </c>
      <c r="L6" s="42"/>
      <c r="M6" s="42"/>
      <c r="N6" s="3" t="s">
        <v>9</v>
      </c>
    </row>
    <row r="7" spans="1:14" ht="102" x14ac:dyDescent="0.25">
      <c r="A7" s="33"/>
      <c r="B7" s="35"/>
      <c r="C7" s="4" t="s">
        <v>10</v>
      </c>
      <c r="D7" s="4" t="s">
        <v>11</v>
      </c>
      <c r="E7" s="4" t="s">
        <v>12</v>
      </c>
      <c r="F7" s="4" t="s">
        <v>13</v>
      </c>
      <c r="G7" s="5" t="s">
        <v>14</v>
      </c>
      <c r="H7" s="6"/>
      <c r="I7" s="40"/>
      <c r="J7" s="41"/>
      <c r="K7" s="7" t="s">
        <v>15</v>
      </c>
      <c r="L7" s="8" t="s">
        <v>16</v>
      </c>
      <c r="M7" s="8" t="s">
        <v>17</v>
      </c>
      <c r="N7" s="9" t="s">
        <v>18</v>
      </c>
    </row>
    <row r="8" spans="1:14" ht="76.5" customHeight="1" x14ac:dyDescent="0.25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>
        <v>7</v>
      </c>
      <c r="H8" s="10" t="s">
        <v>24</v>
      </c>
      <c r="I8" s="11" t="s">
        <v>19</v>
      </c>
      <c r="J8" s="10" t="s">
        <v>20</v>
      </c>
      <c r="K8" s="12" t="s">
        <v>21</v>
      </c>
      <c r="L8" s="12">
        <v>12</v>
      </c>
      <c r="M8" s="12">
        <v>13</v>
      </c>
      <c r="N8" s="10" t="s">
        <v>22</v>
      </c>
    </row>
    <row r="9" spans="1:14" x14ac:dyDescent="0.25">
      <c r="A9" s="10"/>
      <c r="B9" s="24"/>
      <c r="C9" s="10"/>
      <c r="D9" s="10"/>
      <c r="E9" s="10"/>
      <c r="F9" s="10"/>
      <c r="G9" s="10"/>
      <c r="H9" s="10"/>
      <c r="I9" s="11"/>
      <c r="J9" s="10"/>
      <c r="K9" s="12"/>
      <c r="L9" s="12"/>
      <c r="M9" s="12"/>
      <c r="N9" s="10"/>
    </row>
    <row r="10" spans="1:14" ht="189.75" customHeight="1" x14ac:dyDescent="0.25">
      <c r="A10" s="18">
        <v>1</v>
      </c>
      <c r="B10" s="25" t="s">
        <v>27</v>
      </c>
      <c r="C10" s="19">
        <v>2400</v>
      </c>
      <c r="D10" s="20">
        <v>2700</v>
      </c>
      <c r="E10" s="20">
        <v>2800</v>
      </c>
      <c r="F10" s="20">
        <v>2800</v>
      </c>
      <c r="G10" s="20">
        <v>2200</v>
      </c>
      <c r="H10" s="21">
        <f>SUM(C10:G10)</f>
        <v>12900</v>
      </c>
      <c r="I10" s="20">
        <v>1</v>
      </c>
      <c r="J10" s="20">
        <v>5</v>
      </c>
      <c r="K10" s="22">
        <f>H10/J10</f>
        <v>2580</v>
      </c>
      <c r="L10" s="22">
        <f>STDEV(C10:G10)</f>
        <v>268.32815729997475</v>
      </c>
      <c r="M10" s="23">
        <f>L10/K10</f>
        <v>0.10400316174417626</v>
      </c>
      <c r="N10" s="20">
        <f>K10*I10</f>
        <v>2580</v>
      </c>
    </row>
    <row r="11" spans="1:14" ht="189.75" customHeight="1" x14ac:dyDescent="0.25">
      <c r="A11" s="43">
        <v>2</v>
      </c>
      <c r="B11" s="25" t="s">
        <v>26</v>
      </c>
      <c r="C11" s="44">
        <v>450</v>
      </c>
      <c r="D11" s="45">
        <v>450</v>
      </c>
      <c r="E11" s="45">
        <v>500</v>
      </c>
      <c r="F11" s="45">
        <v>490</v>
      </c>
      <c r="G11" s="45">
        <v>500</v>
      </c>
      <c r="H11" s="21">
        <f>SUM(C11:G11)</f>
        <v>2390</v>
      </c>
      <c r="I11" s="45">
        <v>1</v>
      </c>
      <c r="J11" s="45">
        <v>5</v>
      </c>
      <c r="K11" s="22">
        <f>H11/J11</f>
        <v>478</v>
      </c>
      <c r="L11" s="22">
        <f>STDEV(C11:G11)</f>
        <v>25.88435821108957</v>
      </c>
      <c r="M11" s="23">
        <f>L11/K11</f>
        <v>5.4151377010647636E-2</v>
      </c>
      <c r="N11" s="20">
        <f>K11*I11</f>
        <v>478</v>
      </c>
    </row>
    <row r="12" spans="1:14" x14ac:dyDescent="0.25">
      <c r="A12" s="13"/>
      <c r="B12" s="13"/>
      <c r="C12" s="13">
        <v>2700</v>
      </c>
      <c r="D12" s="13"/>
      <c r="E12" s="13"/>
      <c r="F12" s="13"/>
      <c r="G12" s="13"/>
      <c r="H12" s="14"/>
      <c r="I12" s="13"/>
      <c r="J12" s="13"/>
      <c r="K12" s="15"/>
      <c r="L12" s="15"/>
      <c r="M12" s="16"/>
      <c r="N12" s="15"/>
    </row>
    <row r="13" spans="1:14" x14ac:dyDescent="0.25">
      <c r="A13" s="26" t="s">
        <v>23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17"/>
      <c r="N13" s="3">
        <f>SUM(N10:N12)</f>
        <v>3058</v>
      </c>
    </row>
    <row r="15" spans="1:14" x14ac:dyDescent="0.25">
      <c r="B15" t="s">
        <v>29</v>
      </c>
      <c r="C15" t="s">
        <v>28</v>
      </c>
    </row>
    <row r="16" spans="1:14" x14ac:dyDescent="0.25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</row>
  </sheetData>
  <mergeCells count="12">
    <mergeCell ref="A13:L13"/>
    <mergeCell ref="A16:N16"/>
    <mergeCell ref="A1:N1"/>
    <mergeCell ref="A2:N2"/>
    <mergeCell ref="A3:N3"/>
    <mergeCell ref="A4:N4"/>
    <mergeCell ref="A6:A7"/>
    <mergeCell ref="B6:B7"/>
    <mergeCell ref="C6:H6"/>
    <mergeCell ref="I6:I7"/>
    <mergeCell ref="J6:J7"/>
    <mergeCell ref="K6:M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Филиппов Евгений Николаевич</dc:creator>
  <cp:lastModifiedBy>Кувшинова Ирина Витальевна</cp:lastModifiedBy>
  <dcterms:created xsi:type="dcterms:W3CDTF">2022-12-05T13:23:20Z</dcterms:created>
  <dcterms:modified xsi:type="dcterms:W3CDTF">2023-11-20T08:39:02Z</dcterms:modified>
</cp:coreProperties>
</file>