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0730" windowHeight="11760"/>
  </bookViews>
  <sheets>
    <sheet name=" Кислота Эл.М." sheetId="15" r:id="rId1"/>
  </sheets>
  <definedNames>
    <definedName name="_xlnm._FilterDatabase" localSheetId="0" hidden="1">' Кислота Эл.М.'!$B$11:$Q$15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4" i="15"/>
  <c r="L14"/>
  <c r="O14" l="1"/>
  <c r="M14"/>
  <c r="P14" s="1"/>
  <c r="P15" l="1"/>
</calcChain>
</file>

<file path=xl/sharedStrings.xml><?xml version="1.0" encoding="utf-8"?>
<sst xmlns="http://schemas.openxmlformats.org/spreadsheetml/2006/main" count="35" uniqueCount="34">
  <si>
    <t>КГ</t>
  </si>
  <si>
    <t>Кислота лимонная пищевая</t>
  </si>
  <si>
    <t>20.14.34.231</t>
  </si>
  <si>
    <t>№ п/п в ассортиментном перечне</t>
  </si>
  <si>
    <t>Наименование товара (работы, услуги)</t>
  </si>
  <si>
    <t>ед. изм.</t>
  </si>
  <si>
    <t>Номер источника ценовой информации (ИЦИ №i) и цена единицы товара, работы, услуги, представленная i-тым ИЦИ (Цi), руб.</t>
  </si>
  <si>
    <t>100р постановление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</si>
  <si>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</si>
  <si>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</si>
  <si>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>№ п\п</t>
  </si>
  <si>
    <t>ОКПД</t>
  </si>
  <si>
    <t>Коммерческое предложение 1</t>
  </si>
  <si>
    <t>Коммерческое предложение 2</t>
  </si>
  <si>
    <t>Коммерческое предложение 3</t>
  </si>
  <si>
    <t>Итоговая цена единицы прод-ции, руб.</t>
  </si>
  <si>
    <t xml:space="preserve"> Средн. арифм. величина цены единицы прод-ции, руб.</t>
  </si>
  <si>
    <t>Среднее квадратичное отклонение (σ)</t>
  </si>
  <si>
    <t>Коэффициент вариации цены
( V )</t>
  </si>
  <si>
    <t>НМЦК, руб.(в т.ч.НДС)</t>
  </si>
  <si>
    <t>11=          /n</t>
  </si>
  <si>
    <t>12=если 11&lt;=9 то =11 иначе =9</t>
  </si>
  <si>
    <t>15=10*12</t>
  </si>
  <si>
    <t xml:space="preserve">УТВЕРЖДАЮ </t>
  </si>
  <si>
    <t>СОГЛАСОВАНО</t>
  </si>
  <si>
    <t>Директор ГБОУ средняя школа №257 
Пушкинского района Санкт- Петербурга</t>
  </si>
  <si>
    <t>_______________________ А.Ю.Иванов</t>
  </si>
  <si>
    <t>«___» ______________2023 г.</t>
  </si>
  <si>
    <t>Расчет начальной (максимальной) цены контракта (далее – НМЦК)</t>
  </si>
  <si>
    <t>на поставку продуктов питания в  ГБОУ средняя школа №257 Пушкинского района Санкт-Петербурга</t>
  </si>
  <si>
    <t>Расчет составил: Зам.директора  ГБОУ средняя  школа  №257 Пушкинского района Санкт-Петербурга – Ширякова Я.С.</t>
  </si>
  <si>
    <t>ВРИО начальника отдела образования администрации Пушкинского района Санкт-Петербурга</t>
  </si>
  <si>
    <t>_______________________И.Ю.Шельмина</t>
  </si>
  <si>
    <r>
      <t xml:space="preserve">Начальная (максимальная) цена контракта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нормативного метода в соответствии с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и бюджетными учреждениями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услуг», распоряжением администрации Пушкинского района Санкт-Петербурга от 27.12.2019 №722-р "Об утверждении требований к закупаемым администрацией Пушкинского района Санкт-Петербурга, подведомственными ей казенными и бюджетными учреждениями отдельным видам товаров, работ, услуг (в том числе предельных цен товаров, работ, услуг)".                                         НМЦК определена в размере </t>
    </r>
    <r>
      <rPr>
        <b/>
        <sz val="9"/>
        <color theme="1"/>
        <rFont val="Times New Roman"/>
        <family val="1"/>
        <charset val="204"/>
      </rPr>
      <t>9 910,89 руб. (Девять тысяч девятьсот десять рублей 89 копеек).</t>
    </r>
    <r>
      <rPr>
        <sz val="9"/>
        <color theme="1"/>
        <rFont val="Times New Roman"/>
        <family val="1"/>
        <charset val="204"/>
      </rPr>
      <t xml:space="preserve"> Контракт на поставку продуктов питания в  ГБОУ средняя школа №257 Пушкинского района Санкт-Петербурга, заключается с победителем электронного аукциона, предложившим наименьшую цену контракта.</t>
    </r>
  </si>
</sst>
</file>

<file path=xl/styles.xml><?xml version="1.0" encoding="utf-8"?>
<styleSheet xmlns="http://schemas.openxmlformats.org/spreadsheetml/2006/main">
  <numFmts count="3">
    <numFmt numFmtId="164" formatCode="_-* #\.##0.00_-;\-* #\.##0.00_-;_-* &quot;-&quot;??_-;_-@_-"/>
    <numFmt numFmtId="165" formatCode="#\ ##0.00"/>
    <numFmt numFmtId="167" formatCode="#,##0.00_ ;\-#,##0.00\ "/>
  </numFmts>
  <fonts count="20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charset val="204"/>
    </font>
    <font>
      <b/>
      <sz val="10"/>
      <color theme="1"/>
      <name val="Times New Roman"/>
      <charset val="204"/>
    </font>
    <font>
      <b/>
      <sz val="9"/>
      <color theme="1"/>
      <name val="Times New Roman"/>
      <charset val="204"/>
    </font>
    <font>
      <b/>
      <i/>
      <sz val="10"/>
      <color theme="1"/>
      <name val="Times New Roman"/>
      <charset val="204"/>
    </font>
    <font>
      <sz val="10"/>
      <name val="Times New Roman"/>
      <charset val="204"/>
    </font>
    <font>
      <sz val="10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Times New Roman"/>
      <charset val="204"/>
    </font>
    <font>
      <sz val="11"/>
      <name val="Times New Roman"/>
      <charset val="204"/>
    </font>
    <font>
      <sz val="11"/>
      <color theme="1"/>
      <name val="Calibri"/>
      <charset val="134"/>
      <scheme val="minor"/>
    </font>
    <font>
      <sz val="8"/>
      <name val="Arial"/>
      <charset val="204"/>
    </font>
    <font>
      <sz val="11"/>
      <color theme="1"/>
      <name val="Calibri"/>
      <charset val="204"/>
      <scheme val="minor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4" fontId="11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12" fillId="0" borderId="0"/>
    <xf numFmtId="0" fontId="13" fillId="0" borderId="0"/>
    <xf numFmtId="0" fontId="13" fillId="0" borderId="0"/>
  </cellStyleXfs>
  <cellXfs count="47">
    <xf numFmtId="0" fontId="0" fillId="0" borderId="0" xfId="0"/>
    <xf numFmtId="165" fontId="0" fillId="0" borderId="0" xfId="0" applyNumberFormat="1"/>
    <xf numFmtId="0" fontId="4" fillId="0" borderId="2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top" wrapText="1"/>
    </xf>
    <xf numFmtId="165" fontId="3" fillId="0" borderId="6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165" fontId="14" fillId="0" borderId="2" xfId="0" applyNumberFormat="1" applyFont="1" applyBorder="1" applyAlignment="1">
      <alignment horizontal="center" vertical="center" wrapText="1"/>
    </xf>
    <xf numFmtId="4" fontId="3" fillId="0" borderId="2" xfId="7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15" fillId="0" borderId="0" xfId="0" applyFont="1"/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6" fillId="2" borderId="2" xfId="5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 wrapText="1"/>
    </xf>
    <xf numFmtId="165" fontId="7" fillId="2" borderId="2" xfId="0" applyNumberFormat="1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0" fontId="0" fillId="2" borderId="0" xfId="0" applyFill="1"/>
    <xf numFmtId="167" fontId="10" fillId="2" borderId="2" xfId="1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65" fontId="15" fillId="0" borderId="0" xfId="0" applyNumberFormat="1" applyFont="1"/>
    <xf numFmtId="0" fontId="15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165" fontId="8" fillId="0" borderId="2" xfId="7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5" fontId="9" fillId="0" borderId="7" xfId="0" applyNumberFormat="1" applyFont="1" applyBorder="1" applyAlignment="1">
      <alignment horizontal="center" vertical="center" wrapText="1"/>
    </xf>
    <xf numFmtId="165" fontId="9" fillId="0" borderId="8" xfId="0" applyNumberFormat="1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0" fontId="18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0" borderId="2" xfId="0" applyFont="1" applyBorder="1" applyAlignment="1">
      <alignment horizontal="center" vertical="center" wrapText="1"/>
    </xf>
  </cellXfs>
  <cellStyles count="10">
    <cellStyle name="Обычный" xfId="0" builtinId="0"/>
    <cellStyle name="Обычный 10 2 2 2 2 2 2 2" xfId="2"/>
    <cellStyle name="Обычный 10 2 2 2 2 2 2 2 3" xfId="9"/>
    <cellStyle name="Обычный 10 2 2 2 2 2 2 2 5" xfId="3"/>
    <cellStyle name="Обычный 2" xfId="4"/>
    <cellStyle name="Обычный 2 2 2" xfId="5"/>
    <cellStyle name="Обычный 2 2 3 4" xfId="6"/>
    <cellStyle name="Обычный 3" xfId="7"/>
    <cellStyle name="Обычный 3 2 2 2 2 5" xfId="8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26"/>
  <sheetViews>
    <sheetView tabSelected="1" topLeftCell="A7" zoomScale="85" zoomScaleNormal="85" workbookViewId="0">
      <selection activeCell="H29" sqref="H29"/>
    </sheetView>
  </sheetViews>
  <sheetFormatPr defaultColWidth="9" defaultRowHeight="18.75" customHeight="1"/>
  <cols>
    <col min="1" max="1" width="3.140625" customWidth="1"/>
    <col min="2" max="2" width="5.28515625" customWidth="1"/>
    <col min="3" max="3" width="8.140625" customWidth="1"/>
    <col min="4" max="4" width="6.7109375" customWidth="1"/>
    <col min="5" max="5" width="9.7109375" customWidth="1"/>
    <col min="6" max="6" width="7.140625" customWidth="1"/>
    <col min="7" max="8" width="9.140625" customWidth="1"/>
    <col min="9" max="9" width="7.85546875" customWidth="1"/>
    <col min="10" max="10" width="8.28515625" customWidth="1"/>
    <col min="11" max="11" width="10.28515625" customWidth="1"/>
    <col min="12" max="15" width="9.140625" customWidth="1"/>
    <col min="16" max="16" width="9.42578125" style="1" customWidth="1"/>
    <col min="17" max="17" width="14" customWidth="1"/>
  </cols>
  <sheetData>
    <row r="1" spans="2:16" ht="18.75" customHeight="1">
      <c r="B1" s="19" t="s">
        <v>23</v>
      </c>
      <c r="C1" s="19"/>
      <c r="D1" s="19"/>
      <c r="E1" s="19"/>
      <c r="F1" s="19"/>
      <c r="G1" s="19"/>
      <c r="H1" s="19"/>
      <c r="I1" s="19"/>
      <c r="J1" s="19" t="s">
        <v>24</v>
      </c>
      <c r="K1" s="19"/>
      <c r="L1" s="19"/>
      <c r="M1" s="19"/>
      <c r="N1" s="19"/>
      <c r="O1" s="19"/>
    </row>
    <row r="2" spans="2:16" ht="46.9" customHeight="1">
      <c r="B2" s="31" t="s">
        <v>25</v>
      </c>
      <c r="C2" s="31"/>
      <c r="D2" s="31"/>
      <c r="E2" s="19"/>
      <c r="F2" s="19"/>
      <c r="G2" s="19"/>
      <c r="H2" s="19"/>
      <c r="I2" s="19"/>
      <c r="J2" s="31" t="s">
        <v>31</v>
      </c>
      <c r="K2" s="31"/>
      <c r="L2" s="31"/>
      <c r="M2" s="31"/>
      <c r="N2" s="19"/>
      <c r="O2" s="19"/>
    </row>
    <row r="3" spans="2:16" ht="18.7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2:16" ht="18.75" customHeight="1">
      <c r="B4" s="19" t="s">
        <v>26</v>
      </c>
      <c r="C4" s="19"/>
      <c r="D4" s="19"/>
      <c r="E4" s="19"/>
      <c r="F4" s="19"/>
      <c r="G4" s="19"/>
      <c r="H4" s="19"/>
      <c r="I4" s="19"/>
      <c r="J4" s="19" t="s">
        <v>32</v>
      </c>
      <c r="K4" s="19"/>
      <c r="L4" s="19"/>
      <c r="M4" s="19"/>
      <c r="N4" s="19"/>
      <c r="O4" s="19"/>
    </row>
    <row r="5" spans="2:16" ht="18.75" customHeight="1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2:16" ht="18.75" customHeight="1">
      <c r="B6" s="19"/>
      <c r="C6" s="19"/>
      <c r="D6" s="19" t="s">
        <v>27</v>
      </c>
      <c r="E6" s="19"/>
      <c r="F6" s="19"/>
      <c r="G6" s="19"/>
      <c r="H6" s="19"/>
      <c r="I6" s="19"/>
      <c r="J6" s="19" t="s">
        <v>27</v>
      </c>
      <c r="K6" s="19"/>
      <c r="L6" s="19"/>
      <c r="M6" s="19"/>
      <c r="N6" s="19"/>
      <c r="O6" s="19"/>
    </row>
    <row r="8" spans="2:16" ht="18.75" customHeight="1">
      <c r="F8" s="20"/>
      <c r="G8" s="21" t="s">
        <v>28</v>
      </c>
      <c r="H8" s="20"/>
      <c r="I8" s="20"/>
      <c r="J8" s="20"/>
    </row>
    <row r="9" spans="2:16" ht="18.75" customHeight="1">
      <c r="C9" s="44" t="s">
        <v>29</v>
      </c>
      <c r="D9" s="45"/>
      <c r="E9" s="45"/>
      <c r="F9" s="45"/>
      <c r="G9" s="45"/>
      <c r="H9" s="45"/>
      <c r="I9" s="45"/>
      <c r="J9" s="45"/>
      <c r="K9" s="45"/>
      <c r="L9" s="45"/>
      <c r="M9" s="45"/>
    </row>
    <row r="11" spans="2:16" ht="78.599999999999994" customHeight="1">
      <c r="B11" s="16"/>
      <c r="C11" s="34" t="s">
        <v>3</v>
      </c>
      <c r="D11" s="29"/>
      <c r="E11" s="36" t="s">
        <v>4</v>
      </c>
      <c r="F11" s="46" t="s">
        <v>5</v>
      </c>
      <c r="G11" s="32" t="s">
        <v>6</v>
      </c>
      <c r="H11" s="32"/>
      <c r="I11" s="32"/>
      <c r="J11" s="38" t="s">
        <v>7</v>
      </c>
      <c r="K11" s="38" t="s">
        <v>8</v>
      </c>
      <c r="L11" s="40" t="s">
        <v>9</v>
      </c>
      <c r="M11" s="41"/>
      <c r="N11" s="41"/>
      <c r="O11" s="42"/>
      <c r="P11" s="8"/>
    </row>
    <row r="12" spans="2:16" ht="78.75" customHeight="1">
      <c r="B12" s="17" t="s">
        <v>10</v>
      </c>
      <c r="C12" s="35"/>
      <c r="D12" s="29" t="s">
        <v>11</v>
      </c>
      <c r="E12" s="37"/>
      <c r="F12" s="46"/>
      <c r="G12" s="2" t="s">
        <v>12</v>
      </c>
      <c r="H12" s="2" t="s">
        <v>13</v>
      </c>
      <c r="I12" s="2" t="s">
        <v>14</v>
      </c>
      <c r="J12" s="39"/>
      <c r="K12" s="39"/>
      <c r="L12" s="10" t="s">
        <v>16</v>
      </c>
      <c r="M12" s="10" t="s">
        <v>15</v>
      </c>
      <c r="N12" s="6" t="s">
        <v>17</v>
      </c>
      <c r="O12" s="9" t="s">
        <v>18</v>
      </c>
      <c r="P12" s="11" t="s">
        <v>19</v>
      </c>
    </row>
    <row r="13" spans="2:16" ht="62.25" customHeight="1">
      <c r="B13" s="3">
        <v>1</v>
      </c>
      <c r="C13" s="3">
        <v>2</v>
      </c>
      <c r="D13" s="4">
        <v>3</v>
      </c>
      <c r="E13" s="5">
        <v>4</v>
      </c>
      <c r="F13" s="4">
        <v>5</v>
      </c>
      <c r="G13" s="4">
        <v>6</v>
      </c>
      <c r="H13" s="4">
        <v>7</v>
      </c>
      <c r="I13" s="4">
        <v>8</v>
      </c>
      <c r="J13" s="7">
        <v>9</v>
      </c>
      <c r="K13" s="7">
        <v>10</v>
      </c>
      <c r="L13" s="12" t="s">
        <v>20</v>
      </c>
      <c r="M13" s="13" t="s">
        <v>21</v>
      </c>
      <c r="N13" s="7">
        <v>13</v>
      </c>
      <c r="O13" s="7">
        <v>14</v>
      </c>
      <c r="P13" s="14" t="s">
        <v>22</v>
      </c>
    </row>
    <row r="14" spans="2:16" s="27" customFormat="1" ht="48.75" customHeight="1">
      <c r="B14" s="22">
        <v>1</v>
      </c>
      <c r="C14" s="22">
        <v>395</v>
      </c>
      <c r="D14" s="22" t="s">
        <v>2</v>
      </c>
      <c r="E14" s="23" t="s">
        <v>1</v>
      </c>
      <c r="F14" s="24" t="s">
        <v>0</v>
      </c>
      <c r="G14" s="25">
        <v>999</v>
      </c>
      <c r="H14" s="25">
        <v>1029</v>
      </c>
      <c r="I14" s="25">
        <v>1058</v>
      </c>
      <c r="J14" s="25">
        <v>900.99</v>
      </c>
      <c r="K14" s="28">
        <v>11</v>
      </c>
      <c r="L14" s="25">
        <f t="shared" ref="L14" si="0">ROUND(AVERAGE(G14:I14),2)</f>
        <v>1028.67</v>
      </c>
      <c r="M14" s="25">
        <f t="shared" ref="M14" si="1">ROUND(IF(L14&lt;=J14,L14,J14),2)</f>
        <v>900.99</v>
      </c>
      <c r="N14" s="25">
        <f t="shared" ref="N14" si="2">STDEV(G14:I14)</f>
        <v>29.501412395566007</v>
      </c>
      <c r="O14" s="26">
        <f t="shared" ref="O14" si="3">N14/L14</f>
        <v>2.8679180296466315E-2</v>
      </c>
      <c r="P14" s="25">
        <f t="shared" ref="P14" si="4">ROUND(M14*K14,2)</f>
        <v>9910.89</v>
      </c>
    </row>
    <row r="15" spans="2:16" ht="18.75" customHeight="1"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15">
        <f>SUM(P14:P14)</f>
        <v>9910.89</v>
      </c>
    </row>
    <row r="17" spans="2:17" ht="18.75" customHeight="1">
      <c r="Q17" s="18"/>
    </row>
    <row r="18" spans="2:17" ht="18.75" customHeight="1">
      <c r="B18" s="43" t="s">
        <v>33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</row>
    <row r="19" spans="2:17" ht="18.75" customHeight="1"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</row>
    <row r="20" spans="2:17" s="1" customFormat="1" ht="18.75" customHeight="1"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/>
    </row>
    <row r="21" spans="2:17" s="1" customFormat="1" ht="18.75" customHeight="1"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/>
    </row>
    <row r="22" spans="2:17" s="1" customFormat="1" ht="18.75" customHeight="1"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/>
    </row>
    <row r="23" spans="2:17" s="1" customFormat="1" ht="18.75" customHeight="1"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/>
    </row>
    <row r="24" spans="2:17" s="1" customFormat="1" ht="53.45" customHeight="1"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/>
    </row>
    <row r="25" spans="2:17" ht="18.75" customHeight="1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30"/>
    </row>
    <row r="26" spans="2:17" s="1" customFormat="1" ht="18.75" customHeight="1">
      <c r="B26" s="19"/>
      <c r="C26" s="19"/>
      <c r="D26" s="19" t="s">
        <v>30</v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30"/>
      <c r="Q26"/>
    </row>
  </sheetData>
  <mergeCells count="12">
    <mergeCell ref="B18:P24"/>
    <mergeCell ref="C9:M9"/>
    <mergeCell ref="L11:O11"/>
    <mergeCell ref="B15:O15"/>
    <mergeCell ref="J2:M2"/>
    <mergeCell ref="B2:D2"/>
    <mergeCell ref="C11:C12"/>
    <mergeCell ref="E11:E12"/>
    <mergeCell ref="F11:F12"/>
    <mergeCell ref="G11:I11"/>
    <mergeCell ref="J11:J12"/>
    <mergeCell ref="K11:K12"/>
  </mergeCells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Кислота Эл.М.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Аксенов Евгений Львович</dc:creator>
  <cp:lastModifiedBy>admin</cp:lastModifiedBy>
  <cp:lastPrinted>2023-10-19T10:59:19Z</cp:lastPrinted>
  <dcterms:created xsi:type="dcterms:W3CDTF">2006-09-28T05:33:00Z</dcterms:created>
  <dcterms:modified xsi:type="dcterms:W3CDTF">2023-11-13T13:26:12Z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099BEC22BFC74A319D8B7C0C938B6513</vt:lpwstr>
  </property>
  <property fmtid="{D5CDD505-2E9C-101B-9397-08002B2CF9AE}" pid="3" name="KSOProductBuildVer">
    <vt:lpwstr>1049-12.2.0.13266</vt:lpwstr>
  </property>
</Properties>
</file>