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gneva\Documents\2023\2023\Кондрахина-2023\"/>
    </mc:Choice>
  </mc:AlternateContent>
  <bookViews>
    <workbookView xWindow="0" yWindow="0" windowWidth="28800" windowHeight="12210"/>
  </bookViews>
  <sheets>
    <sheet name="нмцк" sheetId="2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5" i="2" l="1"/>
  <c r="M5" i="2"/>
  <c r="L5" i="2"/>
  <c r="H5" i="2"/>
  <c r="I5" i="2" s="1"/>
  <c r="J5" i="2" s="1"/>
  <c r="N6" i="2" l="1"/>
  <c r="M6" i="2"/>
  <c r="L6" i="2"/>
  <c r="K5" i="2"/>
  <c r="K6" i="2" l="1"/>
</calcChain>
</file>

<file path=xl/sharedStrings.xml><?xml version="1.0" encoding="utf-8"?>
<sst xmlns="http://schemas.openxmlformats.org/spreadsheetml/2006/main" count="19" uniqueCount="19">
  <si>
    <t>Кол-во</t>
  </si>
  <si>
    <t xml:space="preserve">ПРИЛОЖЕНИЕ 1 к  обоснованию начальной (максимальной) цены контракта,                                                                                                                                                                                                                                                цены контракта, заключаемого с единственным поставщиком                                                                                                                                                                                                                                                            (подрядчиком, исполнителем)
</t>
  </si>
  <si>
    <t>Расчет начальной (максимальной) цены контракта, цены контракта,  (Н(М)ЦК, ЦКЕП)
Покупка хозяйственных товаров для нужд музея</t>
  </si>
  <si>
    <t>№</t>
  </si>
  <si>
    <t>Наименование товара</t>
  </si>
  <si>
    <t>Ед. изм</t>
  </si>
  <si>
    <t>Коммерческие предложения (руб./ед.изм.)</t>
  </si>
  <si>
    <t>Однородность совокупности значений выявленных цен, используемых в расчете Н(М)ЦК, ЦКЕП</t>
  </si>
  <si>
    <t>НМЦК</t>
  </si>
  <si>
    <t>Поставщик №1</t>
  </si>
  <si>
    <t>Поставщик №2</t>
  </si>
  <si>
    <t>Поставщик №3</t>
  </si>
  <si>
    <t xml:space="preserve">Средняя арифметическая цена за единицу     &lt;ц&gt; </t>
  </si>
  <si>
    <t>Среднее квадратичное отклонение</t>
  </si>
  <si>
    <r>
      <t xml:space="preserve">коэффициент вариации цен V (%)           </t>
    </r>
    <r>
      <rPr>
        <i/>
        <sz val="8"/>
        <color indexed="8"/>
        <rFont val="Times New Roman"/>
        <family val="1"/>
        <charset val="204"/>
      </rPr>
      <t xml:space="preserve">         (</t>
    </r>
    <r>
      <rPr>
        <b/>
        <i/>
        <sz val="8"/>
        <color indexed="8"/>
        <rFont val="Times New Roman"/>
        <family val="1"/>
        <charset val="204"/>
      </rPr>
      <t>не должен превышать 33%</t>
    </r>
    <r>
      <rPr>
        <i/>
        <sz val="8"/>
        <color indexed="8"/>
        <rFont val="Times New Roman"/>
        <family val="1"/>
        <charset val="204"/>
      </rPr>
      <t>)</t>
    </r>
  </si>
  <si>
    <t xml:space="preserve">ВСЕГО НМЦК </t>
  </si>
  <si>
    <t xml:space="preserve">* При определении Н(М)ЦК, ЦКЕП контракта Заказчиком применяется Приказ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 
</t>
  </si>
  <si>
    <t>шт.</t>
  </si>
  <si>
    <t>Кресло руководителя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</si>
</sst>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0"/>
  </numFmts>
  <fonts count="16" x14ac:knownFonts="1">
    <font>
      <sz val="11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8"/>
      <color indexed="8"/>
      <name val="Times New Roman"/>
      <family val="1"/>
      <charset val="204"/>
    </font>
    <font>
      <i/>
      <sz val="8"/>
      <color indexed="8"/>
      <name val="Times New Roman"/>
      <family val="1"/>
      <charset val="204"/>
    </font>
    <font>
      <b/>
      <i/>
      <sz val="8"/>
      <color indexed="8"/>
      <name val="Times New Roman"/>
      <family val="1"/>
      <charset val="204"/>
    </font>
    <font>
      <sz val="10"/>
      <color indexed="8"/>
      <name val="Calibri"/>
      <family val="2"/>
      <charset val="204"/>
      <scheme val="minor"/>
    </font>
    <font>
      <b/>
      <sz val="9"/>
      <color indexed="8"/>
      <name val="Calibri"/>
      <family val="2"/>
      <charset val="204"/>
      <scheme val="minor"/>
    </font>
    <font>
      <b/>
      <sz val="10"/>
      <color indexed="8"/>
      <name val="Calibri"/>
      <family val="2"/>
      <charset val="204"/>
      <scheme val="minor"/>
    </font>
    <font>
      <b/>
      <sz val="9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color rgb="FF333333"/>
      <name val="Arial"/>
      <family val="2"/>
    </font>
    <font>
      <sz val="8"/>
      <color rgb="FF333333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1" xfId="0" applyFill="1" applyBorder="1" applyAlignment="1">
      <alignment horizontal="center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/>
    <xf numFmtId="0" fontId="0" fillId="2" borderId="0" xfId="0" applyFill="1"/>
    <xf numFmtId="0" fontId="2" fillId="2" borderId="1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top" wrapText="1"/>
    </xf>
    <xf numFmtId="4" fontId="7" fillId="2" borderId="1" xfId="0" applyNumberFormat="1" applyFont="1" applyFill="1" applyBorder="1" applyAlignment="1">
      <alignment horizontal="center" vertical="center" wrapText="1"/>
    </xf>
    <xf numFmtId="4" fontId="7" fillId="2" borderId="1" xfId="0" applyNumberFormat="1" applyFont="1" applyFill="1" applyBorder="1" applyAlignment="1">
      <alignment horizontal="center" vertical="center"/>
    </xf>
    <xf numFmtId="2" fontId="7" fillId="2" borderId="1" xfId="0" applyNumberFormat="1" applyFont="1" applyFill="1" applyBorder="1"/>
    <xf numFmtId="2" fontId="0" fillId="2" borderId="0" xfId="0" applyNumberFormat="1" applyFill="1"/>
    <xf numFmtId="2" fontId="8" fillId="2" borderId="0" xfId="0" applyNumberFormat="1" applyFont="1" applyFill="1" applyAlignment="1">
      <alignment vertical="center"/>
    </xf>
    <xf numFmtId="0" fontId="8" fillId="2" borderId="0" xfId="0" applyFont="1" applyFill="1" applyBorder="1" applyAlignment="1">
      <alignment vertical="center"/>
    </xf>
    <xf numFmtId="2" fontId="9" fillId="2" borderId="0" xfId="0" applyNumberFormat="1" applyFont="1" applyFill="1" applyAlignment="1">
      <alignment vertical="center"/>
    </xf>
    <xf numFmtId="2" fontId="10" fillId="2" borderId="0" xfId="0" applyNumberFormat="1" applyFont="1" applyFill="1" applyAlignment="1">
      <alignment vertical="center"/>
    </xf>
    <xf numFmtId="0" fontId="12" fillId="2" borderId="0" xfId="0" applyFont="1" applyFill="1"/>
    <xf numFmtId="0" fontId="12" fillId="2" borderId="0" xfId="0" applyFont="1" applyFill="1" applyAlignment="1" applyProtection="1">
      <alignment wrapText="1"/>
      <protection locked="0"/>
    </xf>
    <xf numFmtId="164" fontId="12" fillId="2" borderId="0" xfId="0" applyNumberFormat="1" applyFont="1" applyFill="1" applyAlignment="1" applyProtection="1">
      <alignment horizontal="center" vertical="center"/>
      <protection locked="0"/>
    </xf>
    <xf numFmtId="0" fontId="12" fillId="2" borderId="0" xfId="0" applyFont="1" applyFill="1" applyBorder="1" applyAlignment="1" applyProtection="1">
      <alignment horizontal="center" wrapText="1"/>
      <protection locked="0"/>
    </xf>
    <xf numFmtId="0" fontId="13" fillId="2" borderId="0" xfId="0" applyFont="1" applyFill="1" applyAlignment="1" applyProtection="1">
      <alignment vertical="center"/>
      <protection locked="0"/>
    </xf>
    <xf numFmtId="0" fontId="12" fillId="2" borderId="0" xfId="0" applyFont="1" applyFill="1" applyAlignment="1" applyProtection="1">
      <alignment horizontal="center" vertical="center" wrapText="1"/>
      <protection locked="0"/>
    </xf>
    <xf numFmtId="0" fontId="12" fillId="2" borderId="0" xfId="0" applyFont="1" applyFill="1" applyAlignment="1" applyProtection="1">
      <alignment horizontal="left" vertical="top" wrapText="1"/>
      <protection locked="0"/>
    </xf>
    <xf numFmtId="0" fontId="12" fillId="2" borderId="0" xfId="0" applyFont="1" applyFill="1" applyAlignment="1" applyProtection="1">
      <alignment horizontal="center" wrapText="1"/>
      <protection locked="0"/>
    </xf>
    <xf numFmtId="0" fontId="14" fillId="3" borderId="1" xfId="0" applyFont="1" applyFill="1" applyBorder="1" applyAlignment="1">
      <alignment vertical="top"/>
    </xf>
    <xf numFmtId="0" fontId="15" fillId="3" borderId="1" xfId="0" applyFont="1" applyFill="1" applyBorder="1" applyAlignment="1">
      <alignment horizontal="center" vertical="top"/>
    </xf>
    <xf numFmtId="0" fontId="14" fillId="2" borderId="1" xfId="0" applyFont="1" applyFill="1" applyBorder="1" applyAlignment="1">
      <alignment horizontal="center" vertical="top"/>
    </xf>
    <xf numFmtId="0" fontId="2" fillId="2" borderId="0" xfId="0" applyFont="1" applyFill="1" applyBorder="1" applyAlignment="1">
      <alignment horizontal="right" wrapText="1"/>
    </xf>
    <xf numFmtId="0" fontId="3" fillId="2" borderId="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2" fontId="2" fillId="2" borderId="1" xfId="0" applyNumberFormat="1" applyFont="1" applyFill="1" applyBorder="1" applyAlignment="1">
      <alignment horizontal="center" vertical="top" wrapText="1"/>
    </xf>
    <xf numFmtId="0" fontId="12" fillId="2" borderId="0" xfId="0" applyFont="1" applyFill="1" applyBorder="1" applyAlignment="1" applyProtection="1">
      <alignment horizontal="left" vertical="top" wrapText="1"/>
      <protection locked="0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right" vertical="center"/>
    </xf>
    <xf numFmtId="0" fontId="11" fillId="2" borderId="0" xfId="0" applyFont="1" applyFill="1" applyBorder="1" applyAlignment="1">
      <alignment horizontal="left" wrapText="1"/>
    </xf>
    <xf numFmtId="0" fontId="3" fillId="2" borderId="0" xfId="0" applyFont="1" applyFill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22860</xdr:colOff>
      <xdr:row>3</xdr:row>
      <xdr:rowOff>952500</xdr:rowOff>
    </xdr:from>
    <xdr:to>
      <xdr:col>10</xdr:col>
      <xdr:colOff>0</xdr:colOff>
      <xdr:row>3</xdr:row>
      <xdr:rowOff>1303020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18985" y="2971800"/>
          <a:ext cx="491490" cy="3505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22860</xdr:colOff>
      <xdr:row>3</xdr:row>
      <xdr:rowOff>922020</xdr:rowOff>
    </xdr:from>
    <xdr:to>
      <xdr:col>8</xdr:col>
      <xdr:colOff>1051560</xdr:colOff>
      <xdr:row>3</xdr:row>
      <xdr:rowOff>1363980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57010" y="2941320"/>
          <a:ext cx="542925" cy="441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3"/>
  <sheetViews>
    <sheetView tabSelected="1" zoomScale="85" zoomScaleNormal="85" workbookViewId="0">
      <selection activeCell="A6" sqref="A6:G6"/>
    </sheetView>
  </sheetViews>
  <sheetFormatPr defaultRowHeight="15" x14ac:dyDescent="0.25"/>
  <cols>
    <col min="1" max="1" width="3.140625" style="2" customWidth="1"/>
    <col min="2" max="2" width="47.140625" style="3" customWidth="1"/>
    <col min="3" max="3" width="5.85546875" style="3" customWidth="1"/>
    <col min="4" max="4" width="7" style="3" customWidth="1"/>
    <col min="5" max="5" width="9.28515625" style="3" customWidth="1"/>
    <col min="6" max="6" width="10.42578125" style="3" customWidth="1"/>
    <col min="7" max="7" width="11.28515625" style="3" customWidth="1"/>
    <col min="8" max="8" width="10.85546875" style="3" customWidth="1"/>
    <col min="9" max="9" width="8.42578125" style="3" customWidth="1"/>
    <col min="10" max="10" width="7.7109375" style="3" customWidth="1"/>
    <col min="11" max="11" width="11.7109375" style="3" customWidth="1"/>
    <col min="12" max="12" width="12.85546875" style="4" hidden="1" customWidth="1"/>
    <col min="13" max="13" width="11.7109375" style="4" hidden="1" customWidth="1"/>
    <col min="14" max="14" width="11.28515625" style="4" hidden="1" customWidth="1"/>
    <col min="15" max="17" width="8.85546875" style="4" customWidth="1"/>
    <col min="18" max="16384" width="9.140625" style="4"/>
  </cols>
  <sheetData>
    <row r="1" spans="1:17" ht="63" customHeight="1" x14ac:dyDescent="0.25">
      <c r="B1" s="26" t="s">
        <v>1</v>
      </c>
      <c r="C1" s="26"/>
      <c r="D1" s="26"/>
      <c r="E1" s="26"/>
      <c r="F1" s="26"/>
      <c r="G1" s="26"/>
      <c r="H1" s="26"/>
      <c r="I1" s="26"/>
      <c r="J1" s="26"/>
    </row>
    <row r="2" spans="1:17" ht="15.75" x14ac:dyDescent="0.25">
      <c r="A2" s="27" t="s">
        <v>2</v>
      </c>
      <c r="B2" s="27"/>
      <c r="C2" s="27"/>
      <c r="D2" s="27"/>
      <c r="E2" s="27"/>
      <c r="F2" s="27"/>
      <c r="G2" s="27"/>
      <c r="H2" s="27"/>
      <c r="I2" s="27"/>
      <c r="J2" s="27"/>
    </row>
    <row r="3" spans="1:17" ht="57" customHeight="1" x14ac:dyDescent="0.25">
      <c r="A3" s="28" t="s">
        <v>3</v>
      </c>
      <c r="B3" s="28" t="s">
        <v>4</v>
      </c>
      <c r="C3" s="28" t="s">
        <v>5</v>
      </c>
      <c r="D3" s="28" t="s">
        <v>0</v>
      </c>
      <c r="E3" s="28" t="s">
        <v>6</v>
      </c>
      <c r="F3" s="28"/>
      <c r="G3" s="28"/>
      <c r="H3" s="29" t="s">
        <v>7</v>
      </c>
      <c r="I3" s="29"/>
      <c r="J3" s="29"/>
      <c r="K3" s="31" t="s">
        <v>8</v>
      </c>
    </row>
    <row r="4" spans="1:17" ht="109.5" x14ac:dyDescent="0.25">
      <c r="A4" s="28"/>
      <c r="B4" s="28"/>
      <c r="C4" s="28"/>
      <c r="D4" s="28"/>
      <c r="E4" s="5" t="s">
        <v>9</v>
      </c>
      <c r="F4" s="5" t="s">
        <v>10</v>
      </c>
      <c r="G4" s="5" t="s">
        <v>11</v>
      </c>
      <c r="H4" s="6" t="s">
        <v>12</v>
      </c>
      <c r="I4" s="6" t="s">
        <v>13</v>
      </c>
      <c r="J4" s="6" t="s">
        <v>14</v>
      </c>
      <c r="K4" s="32"/>
    </row>
    <row r="5" spans="1:17" x14ac:dyDescent="0.25">
      <c r="A5" s="1">
        <v>4</v>
      </c>
      <c r="B5" s="23" t="s">
        <v>18</v>
      </c>
      <c r="C5" s="24" t="s">
        <v>17</v>
      </c>
      <c r="D5" s="25">
        <v>1</v>
      </c>
      <c r="E5" s="7">
        <v>91778</v>
      </c>
      <c r="F5" s="7">
        <v>84200</v>
      </c>
      <c r="G5" s="7">
        <v>94304</v>
      </c>
      <c r="H5" s="7">
        <f t="shared" ref="H5" si="0">ROUND((E5+F5+G5)/3,2)</f>
        <v>90094</v>
      </c>
      <c r="I5" s="8">
        <f t="shared" ref="I5" si="1">SQRT(((E5-H5)*(E5-H5)+(F5-H5)*(F5-H5)+(G5-H5)*(G5-H5))/(3-1))</f>
        <v>5258.2883146514514</v>
      </c>
      <c r="J5" s="8">
        <f t="shared" ref="J5" si="2">I5/H5*100</f>
        <v>5.8364467274751384</v>
      </c>
      <c r="K5" s="9">
        <f t="shared" ref="K5" si="3">H5*D5</f>
        <v>90094</v>
      </c>
      <c r="L5" s="10">
        <f t="shared" ref="L5" si="4">E5*D5</f>
        <v>91778</v>
      </c>
      <c r="M5" s="10">
        <f t="shared" ref="M5" si="5">F5*D5</f>
        <v>84200</v>
      </c>
      <c r="N5" s="10">
        <f t="shared" ref="N5" si="6">G5*D5</f>
        <v>94304</v>
      </c>
    </row>
    <row r="6" spans="1:17" ht="18.600000000000001" customHeight="1" x14ac:dyDescent="0.25">
      <c r="A6" s="33" t="s">
        <v>15</v>
      </c>
      <c r="B6" s="33"/>
      <c r="C6" s="33"/>
      <c r="D6" s="33"/>
      <c r="E6" s="33"/>
      <c r="F6" s="33"/>
      <c r="G6" s="33"/>
      <c r="H6" s="11"/>
      <c r="I6" s="12"/>
      <c r="J6" s="12"/>
      <c r="K6" s="13">
        <f>SUM(K5:K5)</f>
        <v>90094</v>
      </c>
      <c r="L6" s="14">
        <f>SUM(L5:L5)</f>
        <v>91778</v>
      </c>
      <c r="M6" s="14">
        <f>SUM(M5:M5)</f>
        <v>84200</v>
      </c>
      <c r="N6" s="14">
        <f>SUM(N5:N5)</f>
        <v>94304</v>
      </c>
      <c r="O6" s="14"/>
      <c r="P6" s="14"/>
      <c r="Q6" s="14"/>
    </row>
    <row r="7" spans="1:17" ht="45" customHeight="1" x14ac:dyDescent="0.25">
      <c r="A7" s="34" t="s">
        <v>16</v>
      </c>
      <c r="B7" s="34"/>
      <c r="C7" s="34"/>
      <c r="D7" s="34"/>
      <c r="E7" s="34"/>
      <c r="F7" s="34"/>
      <c r="G7" s="34"/>
      <c r="H7" s="34"/>
      <c r="I7" s="34"/>
      <c r="J7" s="34"/>
    </row>
    <row r="8" spans="1:17" ht="15.75" x14ac:dyDescent="0.25">
      <c r="A8" s="35"/>
      <c r="B8" s="35"/>
      <c r="C8" s="15"/>
      <c r="D8" s="15"/>
      <c r="E8" s="15"/>
      <c r="F8" s="15"/>
      <c r="G8" s="15"/>
    </row>
    <row r="9" spans="1:17" ht="15.75" x14ac:dyDescent="0.25">
      <c r="A9" s="30"/>
      <c r="B9" s="30"/>
      <c r="C9" s="30"/>
      <c r="D9" s="15"/>
      <c r="E9" s="16"/>
      <c r="F9" s="17"/>
      <c r="G9" s="18"/>
      <c r="H9" s="19"/>
      <c r="I9" s="19"/>
      <c r="J9" s="19"/>
      <c r="K9" s="19"/>
    </row>
    <row r="10" spans="1:17" ht="15.75" x14ac:dyDescent="0.25">
      <c r="A10" s="20"/>
      <c r="B10" s="21"/>
      <c r="C10" s="21"/>
      <c r="D10" s="15"/>
      <c r="E10" s="16"/>
      <c r="F10" s="17"/>
      <c r="G10" s="22"/>
      <c r="H10" s="19"/>
      <c r="I10" s="19"/>
      <c r="J10" s="19"/>
      <c r="K10" s="19"/>
    </row>
    <row r="11" spans="1:17" ht="15.75" x14ac:dyDescent="0.25">
      <c r="A11" s="20"/>
      <c r="B11" s="21"/>
      <c r="C11" s="21"/>
      <c r="D11" s="15"/>
      <c r="E11" s="16"/>
      <c r="F11" s="17"/>
      <c r="G11" s="22"/>
      <c r="H11" s="19"/>
      <c r="I11" s="19"/>
      <c r="J11" s="19"/>
      <c r="K11" s="19"/>
    </row>
    <row r="12" spans="1:17" ht="15.75" x14ac:dyDescent="0.25">
      <c r="A12" s="35"/>
      <c r="B12" s="35"/>
      <c r="C12" s="15"/>
      <c r="D12" s="15"/>
      <c r="E12" s="15"/>
      <c r="F12" s="15"/>
      <c r="G12" s="15"/>
    </row>
    <row r="13" spans="1:17" ht="15.75" x14ac:dyDescent="0.25">
      <c r="A13" s="30"/>
      <c r="B13" s="30"/>
      <c r="C13" s="30"/>
      <c r="E13" s="16"/>
      <c r="F13" s="17"/>
      <c r="G13" s="18"/>
      <c r="H13" s="19"/>
      <c r="I13" s="19"/>
      <c r="J13" s="19"/>
      <c r="K13" s="19"/>
    </row>
  </sheetData>
  <mergeCells count="15">
    <mergeCell ref="A13:C13"/>
    <mergeCell ref="K3:K4"/>
    <mergeCell ref="A6:G6"/>
    <mergeCell ref="A7:J7"/>
    <mergeCell ref="A8:B8"/>
    <mergeCell ref="A9:C9"/>
    <mergeCell ref="A12:B12"/>
    <mergeCell ref="B1:J1"/>
    <mergeCell ref="A2:J2"/>
    <mergeCell ref="A3:A4"/>
    <mergeCell ref="B3:B4"/>
    <mergeCell ref="C3:C4"/>
    <mergeCell ref="D3:D4"/>
    <mergeCell ref="E3:G3"/>
    <mergeCell ref="H3:J3"/>
  </mergeCells>
  <pageMargins left="0.59055118110236227" right="0" top="0.19685039370078741" bottom="0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нмцк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Кондрахина Л. Любовь</dc:creator>
  <cp:lastModifiedBy>Огнева В. Елена</cp:lastModifiedBy>
  <cp:lastPrinted>2023-11-30T10:48:51Z</cp:lastPrinted>
  <dcterms:created xsi:type="dcterms:W3CDTF">2023-04-20T10:50:32Z</dcterms:created>
  <dcterms:modified xsi:type="dcterms:W3CDTF">2023-11-30T14:18:24Z</dcterms:modified>
</cp:coreProperties>
</file>