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Закупки\Электронный магазин\2023\8. Хозтовары\"/>
    </mc:Choice>
  </mc:AlternateContent>
  <xr:revisionPtr revIDLastSave="0" documentId="13_ncr:1_{0F183BF6-FC3C-4685-8BD6-336889A9F4D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Расчет цены" sheetId="2" r:id="rId1"/>
    <sheet name="Лист1" sheetId="3" r:id="rId2"/>
  </sheets>
  <definedNames>
    <definedName name="_xlnm._FilterDatabase" localSheetId="0" hidden="1">'Расчет цены'!$A$6:$N$6</definedName>
    <definedName name="_xlnm.Print_Area" localSheetId="1">Лист1!$A$1:$N$55</definedName>
  </definedNames>
  <calcPr calcId="191029"/>
</workbook>
</file>

<file path=xl/calcChain.xml><?xml version="1.0" encoding="utf-8"?>
<calcChain xmlns="http://schemas.openxmlformats.org/spreadsheetml/2006/main">
  <c r="K47" i="3" l="1"/>
  <c r="L47" i="3" s="1"/>
  <c r="M47" i="3" s="1"/>
  <c r="N47" i="3" s="1"/>
  <c r="H47" i="3"/>
  <c r="I47" i="3" s="1"/>
  <c r="J47" i="3" s="1"/>
  <c r="K45" i="3"/>
  <c r="L45" i="3" s="1"/>
  <c r="M45" i="3" s="1"/>
  <c r="N45" i="3" s="1"/>
  <c r="H45" i="3"/>
  <c r="I45" i="3" s="1"/>
  <c r="J45" i="3" s="1"/>
  <c r="H49" i="3"/>
  <c r="I49" i="3" s="1"/>
  <c r="J49" i="3" s="1"/>
  <c r="K49" i="3"/>
  <c r="L49" i="3" s="1"/>
  <c r="M49" i="3" s="1"/>
  <c r="N49" i="3" s="1"/>
  <c r="K43" i="3"/>
  <c r="L43" i="3" s="1"/>
  <c r="M43" i="3" s="1"/>
  <c r="N43" i="3" s="1"/>
  <c r="H43" i="3"/>
  <c r="I43" i="3" s="1"/>
  <c r="J43" i="3" s="1"/>
  <c r="K41" i="3"/>
  <c r="L41" i="3" s="1"/>
  <c r="M41" i="3" s="1"/>
  <c r="N41" i="3" s="1"/>
  <c r="H41" i="3"/>
  <c r="I41" i="3" s="1"/>
  <c r="J41" i="3" s="1"/>
  <c r="K39" i="3"/>
  <c r="L39" i="3" s="1"/>
  <c r="M39" i="3" s="1"/>
  <c r="N39" i="3" s="1"/>
  <c r="H39" i="3"/>
  <c r="I39" i="3" s="1"/>
  <c r="J39" i="3" s="1"/>
  <c r="K37" i="3"/>
  <c r="L37" i="3" s="1"/>
  <c r="M37" i="3" s="1"/>
  <c r="N37" i="3" s="1"/>
  <c r="H37" i="3"/>
  <c r="I37" i="3" s="1"/>
  <c r="J37" i="3" s="1"/>
  <c r="K51" i="3"/>
  <c r="L51" i="3" s="1"/>
  <c r="H51" i="3"/>
  <c r="I51" i="3" s="1"/>
  <c r="J51" i="3" s="1"/>
  <c r="K35" i="3"/>
  <c r="L35" i="3" s="1"/>
  <c r="M35" i="3" s="1"/>
  <c r="N35" i="3" s="1"/>
  <c r="H35" i="3"/>
  <c r="I35" i="3" s="1"/>
  <c r="J35" i="3" s="1"/>
  <c r="H33" i="3"/>
  <c r="I33" i="3" s="1"/>
  <c r="J33" i="3" s="1"/>
  <c r="K31" i="3"/>
  <c r="L31" i="3" s="1"/>
  <c r="M31" i="3" s="1"/>
  <c r="N31" i="3" s="1"/>
  <c r="H31" i="3"/>
  <c r="I31" i="3" s="1"/>
  <c r="J31" i="3" s="1"/>
  <c r="K29" i="3"/>
  <c r="L29" i="3" s="1"/>
  <c r="M29" i="3" s="1"/>
  <c r="N29" i="3" s="1"/>
  <c r="H29" i="3"/>
  <c r="I29" i="3" s="1"/>
  <c r="J29" i="3" s="1"/>
  <c r="K27" i="3"/>
  <c r="L27" i="3" s="1"/>
  <c r="M27" i="3" s="1"/>
  <c r="N27" i="3" s="1"/>
  <c r="H27" i="3"/>
  <c r="I27" i="3" s="1"/>
  <c r="J27" i="3" s="1"/>
  <c r="K25" i="3"/>
  <c r="L25" i="3" s="1"/>
  <c r="M25" i="3" s="1"/>
  <c r="N25" i="3" s="1"/>
  <c r="H25" i="3"/>
  <c r="I25" i="3" s="1"/>
  <c r="J25" i="3" s="1"/>
  <c r="K21" i="3"/>
  <c r="L21" i="3" s="1"/>
  <c r="M21" i="3" s="1"/>
  <c r="N21" i="3" s="1"/>
  <c r="H21" i="3"/>
  <c r="I21" i="3" s="1"/>
  <c r="J21" i="3" s="1"/>
  <c r="H23" i="3"/>
  <c r="I23" i="3" s="1"/>
  <c r="J23" i="3" s="1"/>
  <c r="K23" i="3"/>
  <c r="L23" i="3" s="1"/>
  <c r="M23" i="3" s="1"/>
  <c r="N23" i="3" s="1"/>
  <c r="K19" i="3"/>
  <c r="L19" i="3" s="1"/>
  <c r="M19" i="3" s="1"/>
  <c r="N19" i="3" s="1"/>
  <c r="H19" i="3"/>
  <c r="I19" i="3" s="1"/>
  <c r="J19" i="3" s="1"/>
  <c r="K17" i="3"/>
  <c r="L17" i="3" s="1"/>
  <c r="M17" i="3" s="1"/>
  <c r="N17" i="3" s="1"/>
  <c r="H17" i="3"/>
  <c r="I17" i="3" s="1"/>
  <c r="J17" i="3" s="1"/>
  <c r="K15" i="3"/>
  <c r="L15" i="3" s="1"/>
  <c r="M15" i="3" s="1"/>
  <c r="N15" i="3" s="1"/>
  <c r="H15" i="3"/>
  <c r="I15" i="3" s="1"/>
  <c r="J15" i="3" s="1"/>
  <c r="K13" i="3"/>
  <c r="L13" i="3" s="1"/>
  <c r="M13" i="3" s="1"/>
  <c r="N13" i="3" s="1"/>
  <c r="H13" i="3"/>
  <c r="I13" i="3" s="1"/>
  <c r="J13" i="3" s="1"/>
  <c r="K11" i="3"/>
  <c r="L11" i="3" s="1"/>
  <c r="M11" i="3" s="1"/>
  <c r="N11" i="3" s="1"/>
  <c r="H11" i="3"/>
  <c r="I11" i="3" s="1"/>
  <c r="J11" i="3" s="1"/>
  <c r="K9" i="3"/>
  <c r="L9" i="3" s="1"/>
  <c r="M9" i="3" s="1"/>
  <c r="N9" i="3" s="1"/>
  <c r="H9" i="3"/>
  <c r="I9" i="3" s="1"/>
  <c r="J9" i="3" s="1"/>
  <c r="K7" i="3"/>
  <c r="L7" i="3" s="1"/>
  <c r="M7" i="3" s="1"/>
  <c r="N7" i="3" s="1"/>
  <c r="H7" i="3"/>
  <c r="I7" i="3" s="1"/>
  <c r="J7" i="3" s="1"/>
  <c r="H5" i="3"/>
  <c r="I5" i="3" s="1"/>
  <c r="J5" i="3" s="1"/>
  <c r="K5" i="3"/>
  <c r="L5" i="3" s="1"/>
  <c r="M5" i="3" s="1"/>
  <c r="N5" i="3" s="1"/>
  <c r="K33" i="3"/>
  <c r="L33" i="3" s="1"/>
  <c r="M33" i="3" s="1"/>
  <c r="N33" i="3" s="1"/>
  <c r="M51" i="3" l="1"/>
  <c r="N51" i="3" s="1"/>
  <c r="N53" i="3" s="1"/>
</calcChain>
</file>

<file path=xl/sharedStrings.xml><?xml version="1.0" encoding="utf-8"?>
<sst xmlns="http://schemas.openxmlformats.org/spreadsheetml/2006/main" count="141" uniqueCount="53">
  <si>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</si>
  <si>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</si>
  <si>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</si>
  <si>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</si>
  <si>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Цена за единицу изм. (руб.)</t>
  </si>
  <si>
    <t>Цена за единицу изм. с округлением (вниз) до сотых долей после запятой (руб.)</t>
  </si>
  <si>
    <t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</si>
  <si>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Данные общедоступной ценовой ин-формации, к которой относится ин-формация о ценах товаров, работ, услуг, содержащаяся в рекламе, каталогах, описаниях товаров и в других предложениях, обращенных к неопределенному кругу лиц, в том числе признаваемых в соответствии с гражданским законодательством публич-ными офертами</t>
  </si>
  <si>
    <t>№ п/п</t>
  </si>
  <si>
    <t>Наименование объекта закупки</t>
  </si>
  <si>
    <t>ЦП 1</t>
  </si>
  <si>
    <t>ЦП 2</t>
  </si>
  <si>
    <t>ЦП 3</t>
  </si>
  <si>
    <t>Однородность совокупности значений выявленных цен, используемых в расчете Н(М)ЦК</t>
  </si>
  <si>
    <t>Н(М)ЦК определяемая методом сопоставимых рыночных цен (анализа рынка)*</t>
  </si>
  <si>
    <t>Н(М)ЦК с учетом округления цены за единицу (руб.)</t>
  </si>
  <si>
    <r>
      <t xml:space="preserve">коэффициент вариации цен V (%)           </t>
    </r>
    <r>
      <rPr>
        <i/>
        <sz val="7"/>
        <rFont val="Times New Roman"/>
        <family val="1"/>
        <charset val="204"/>
      </rPr>
      <t xml:space="preserve">         (не должен превышать 33%)</t>
    </r>
  </si>
  <si>
    <r>
      <rPr>
        <b/>
        <sz val="7"/>
        <rFont val="Times New Roman"/>
        <family val="1"/>
        <charset val="204"/>
      </rPr>
      <t>Расчет Н(М)ЦК по формуле</t>
    </r>
    <r>
      <rPr>
        <sz val="7"/>
        <rFont val="Times New Roman"/>
        <family val="1"/>
        <charset val="204"/>
      </rPr>
      <t xml:space="preserve">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</si>
  <si>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Обоснование начальной (максимальной) цены услуг (НМЦУ)</t>
  </si>
  <si>
    <t>шт</t>
  </si>
  <si>
    <t xml:space="preserve">Итого: </t>
  </si>
  <si>
    <t>шт.</t>
  </si>
  <si>
    <t>Вх. б/н от 29.11.2023 г.</t>
  </si>
  <si>
    <t>Opti Clean салфетки для экранов всех типов с пластиковым клапаном, 50 шт.</t>
  </si>
  <si>
    <t>Вх. б/н от 01.12.2023 г.</t>
  </si>
  <si>
    <t>Вх. б/н от 04.12.2023 г.</t>
  </si>
  <si>
    <t>Чистящее средство пемолюкс Сода-5 Экстра, ослепительно белый, порошок, 480г.</t>
  </si>
  <si>
    <t>Вх. б/н от 30.11.2023 г.</t>
  </si>
  <si>
    <t>Антисептическое средство Алмадэз Экспресс 1 литр триггер</t>
  </si>
  <si>
    <t>Диспенсер для туалетной бумаги в рулонах Luscan Professional мини белый (арт. 479412)</t>
  </si>
  <si>
    <t>Освежитель воздуха с автомат устройством Glade +сменный баллон лазурная волна и магнолия 269 мл</t>
  </si>
  <si>
    <t>Освежитель воздуха Glade лазурная волна и магнолия, сменный баллон, 269 мл</t>
  </si>
  <si>
    <t>Освежитель воздуха с автомат устройством Glade +сменный баллон свежесть белья 269 мл</t>
  </si>
  <si>
    <t>Освежитель воздуха Glade свежесть белья, сменный баллон, 269 мл</t>
  </si>
  <si>
    <t>Жидкое мыло -пена GRASS Milana для пенных дозаторов, 5 л.</t>
  </si>
  <si>
    <t>Швабра для мытья окон Step (губка, сгон, черенок)рабочая часть 21,5 см, рукоятка 44 см</t>
  </si>
  <si>
    <t>Совок Spin&amp;clean Софтэль белый(ширина 21 см, ручка 12 см)</t>
  </si>
  <si>
    <t>Тряпка для пола микрофибра 80х100 см синяя 180г/кв.м</t>
  </si>
  <si>
    <t>Бумажные полотенца Luscan 2-слойные, белые, 4 рулона по 12,5 метров</t>
  </si>
  <si>
    <t>Жидкий отбеливатель Белизна, 1 литр</t>
  </si>
  <si>
    <t>Диспенсер для мыла-пены Laima 607330 Professional ECO наливной сенсорный белый 1,3 л</t>
  </si>
  <si>
    <t>Диспенсер для полотенец TORK Elevation mini ZZ белый 553100</t>
  </si>
  <si>
    <t>уп.</t>
  </si>
  <si>
    <t>Чистящее средство Domestos "Лимонная свежесть" универсальное, 1 л</t>
  </si>
  <si>
    <t>Чистящий гель HAUS FRAU для сантехники с кислотами "Морская свежесть" 750 мл.</t>
  </si>
  <si>
    <t>Мешок для мусора в рулоне (30 шт., 30л, 55х46 см 10мкм ПНД)</t>
  </si>
  <si>
    <t>рул</t>
  </si>
  <si>
    <t>Мешки для мусора особо прочные Professional (20шт, 70х110см, 120л, ПВД, 40-мкм)</t>
  </si>
  <si>
    <t>Перчатки хозяйственные латексных/б напыление, размер L (8,5-9) желтые PACLAN Professional</t>
  </si>
  <si>
    <t>Салфетка хозяйственная микрофибра 25х25см 180 г/кв.м.</t>
  </si>
  <si>
    <t>Сметка для пыли/щетка/метелка/пипидастр MOZION HOME, выдвижная 2,8м</t>
  </si>
  <si>
    <t>Тележка многофункциональная уборочная KA535FK</t>
  </si>
  <si>
    <t>Расчет Н(М)ЦК произвел: Кузнецова Н.Ю.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</si>
</sst>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name val="Lucida Sans Typewriter"/>
      <family val="3"/>
    </font>
    <font>
      <sz val="9"/>
      <name val="Calibri"/>
      <family val="2"/>
      <charset val="204"/>
      <scheme val="minor"/>
    </font>
    <font>
      <sz val="8"/>
      <name val="Times New Roman"/>
      <family val="1"/>
      <charset val="204"/>
    </font>
    <font>
      <i/>
      <u/>
      <sz val="8"/>
      <color theme="10"/>
      <name val="Arial"/>
      <family val="2"/>
      <charset val="204"/>
    </font>
    <font>
      <b/>
      <sz val="7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b/>
      <sz val="16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Border="0" applyProtection="0"/>
    <xf numFmtId="0" fontId="8" fillId="0" borderId="0" applyNumberFormat="0" applyFill="0" applyBorder="0" applyProtection="0">
      <alignment horizontal="center" vertical="center" wrapText="1"/>
      <protection locked="0"/>
    </xf>
  </cellStyleXfs>
  <cellXfs count="73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7" fillId="0" borderId="0" xfId="0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wrapText="1"/>
    </xf>
    <xf numFmtId="0" fontId="2" fillId="0" borderId="0" xfId="0" applyFont="1"/>
    <xf numFmtId="0" fontId="6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top"/>
      <protection locked="0"/>
    </xf>
    <xf numFmtId="0" fontId="3" fillId="0" borderId="0" xfId="0" applyFont="1" applyProtection="1"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4" fontId="2" fillId="0" borderId="1" xfId="0" applyNumberFormat="1" applyFont="1" applyBorder="1" applyAlignment="1">
      <alignment vertical="center" wrapText="1"/>
    </xf>
    <xf numFmtId="2" fontId="13" fillId="0" borderId="1" xfId="0" applyNumberFormat="1" applyFont="1" applyBorder="1" applyAlignment="1">
      <alignment horizontal="center"/>
    </xf>
    <xf numFmtId="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2" fontId="3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top"/>
      <protection locked="0"/>
    </xf>
    <xf numFmtId="2" fontId="9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3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3">
    <cellStyle name="Excel Built-in Normal" xfId="1" xr:uid="{00000000-0005-0000-0000-000000000000}"/>
    <cellStyle name="Гиперссылка" xfId="2" builtinId="8" customBuiltin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2</xdr:row>
      <xdr:rowOff>1062037</xdr:rowOff>
    </xdr:from>
    <xdr:to>
      <xdr:col>9</xdr:col>
      <xdr:colOff>819150</xdr:colOff>
      <xdr:row>2</xdr:row>
      <xdr:rowOff>1357312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E59D434A-18DF-42E7-B352-328039836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0" y="2890837"/>
          <a:ext cx="6096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47625</xdr:colOff>
      <xdr:row>2</xdr:row>
      <xdr:rowOff>904875</xdr:rowOff>
    </xdr:from>
    <xdr:to>
      <xdr:col>8</xdr:col>
      <xdr:colOff>704850</xdr:colOff>
      <xdr:row>2</xdr:row>
      <xdr:rowOff>1247775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59D73030-66AD-40A3-BEB4-000188B82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81675" y="2733675"/>
          <a:ext cx="5524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152399</xdr:colOff>
      <xdr:row>2</xdr:row>
      <xdr:rowOff>390525</xdr:rowOff>
    </xdr:from>
    <xdr:to>
      <xdr:col>13</xdr:col>
      <xdr:colOff>1277936</xdr:colOff>
      <xdr:row>2</xdr:row>
      <xdr:rowOff>704850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B74FB3E9-4A8F-4357-B316-CC30E97C7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082087" y="977900"/>
          <a:ext cx="1125537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327025</xdr:colOff>
      <xdr:row>2</xdr:row>
      <xdr:rowOff>2163762</xdr:rowOff>
    </xdr:from>
    <xdr:to>
      <xdr:col>10</xdr:col>
      <xdr:colOff>479425</xdr:colOff>
      <xdr:row>2</xdr:row>
      <xdr:rowOff>2392362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41F14933-EF09-46C5-8906-8B490A0B0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272338" y="2751137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6"/>
  <sheetViews>
    <sheetView zoomScale="110" zoomScaleNormal="110" workbookViewId="0">
      <selection activeCell="B1" sqref="B1"/>
    </sheetView>
  </sheetViews>
  <sheetFormatPr defaultColWidth="9.140625" defaultRowHeight="12" x14ac:dyDescent="0.2"/>
  <cols>
    <col min="1" max="1" width="4.28515625" style="3" customWidth="1"/>
    <col min="2" max="2" width="16.7109375" style="3" customWidth="1"/>
    <col min="3" max="3" width="6.85546875" style="3" customWidth="1"/>
    <col min="4" max="4" width="5.85546875" style="3" customWidth="1"/>
    <col min="5" max="5" width="14.140625" style="3" customWidth="1"/>
    <col min="6" max="8" width="12.7109375" style="3" customWidth="1"/>
    <col min="9" max="9" width="9" style="3" customWidth="1"/>
    <col min="10" max="10" width="9.85546875" style="3" customWidth="1"/>
    <col min="11" max="11" width="15.85546875" style="3" customWidth="1"/>
    <col min="12" max="12" width="8.85546875" style="3" customWidth="1"/>
    <col min="13" max="13" width="10.140625" style="3" customWidth="1"/>
    <col min="14" max="14" width="9.28515625" style="3" customWidth="1"/>
    <col min="15" max="16384" width="9.140625" style="3"/>
  </cols>
  <sheetData>
    <row r="1" spans="1:21" ht="15" customHeight="1" x14ac:dyDescent="0.2">
      <c r="I1" s="19"/>
    </row>
    <row r="2" spans="1:21" ht="25.5" customHeight="1" x14ac:dyDescent="0.2">
      <c r="H2" s="41"/>
      <c r="I2" s="41"/>
      <c r="J2" s="41"/>
      <c r="K2" s="41"/>
      <c r="L2" s="41"/>
      <c r="M2" s="41"/>
      <c r="N2" s="41"/>
    </row>
    <row r="3" spans="1:21" ht="43.5" customHeight="1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21" s="4" customFormat="1" ht="60" customHeight="1" x14ac:dyDescent="0.2">
      <c r="A4" s="43"/>
      <c r="B4" s="43"/>
      <c r="C4" s="43"/>
      <c r="D4" s="43"/>
      <c r="E4" s="40"/>
      <c r="F4" s="40"/>
      <c r="G4" s="40"/>
      <c r="H4" s="40"/>
      <c r="I4" s="40"/>
      <c r="J4" s="40"/>
      <c r="K4" s="43"/>
      <c r="L4" s="43"/>
      <c r="M4" s="43"/>
      <c r="N4" s="43"/>
    </row>
    <row r="5" spans="1:21" s="4" customFormat="1" ht="124.5" customHeight="1" x14ac:dyDescent="0.2">
      <c r="A5" s="43"/>
      <c r="B5" s="43"/>
      <c r="C5" s="43"/>
      <c r="D5" s="43"/>
      <c r="E5" s="20"/>
      <c r="F5" s="20"/>
      <c r="G5" s="20"/>
      <c r="H5" s="20"/>
      <c r="I5" s="21"/>
      <c r="J5" s="21"/>
      <c r="K5" s="22"/>
      <c r="L5" s="20"/>
      <c r="M5" s="20"/>
      <c r="N5" s="20"/>
    </row>
    <row r="6" spans="1:21" s="4" customFormat="1" ht="12" customHeight="1" x14ac:dyDescent="0.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21" s="2" customFormat="1" ht="28.5" customHeight="1" x14ac:dyDescent="0.2">
      <c r="A7" s="35"/>
      <c r="B7" s="36"/>
      <c r="C7" s="37"/>
      <c r="D7" s="38"/>
      <c r="E7" s="15"/>
      <c r="F7" s="15"/>
      <c r="G7" s="15"/>
      <c r="H7" s="32"/>
      <c r="I7" s="30"/>
      <c r="J7" s="30"/>
      <c r="K7" s="32"/>
      <c r="L7" s="32"/>
      <c r="M7" s="32"/>
      <c r="N7" s="32"/>
    </row>
    <row r="8" spans="1:21" s="2" customFormat="1" ht="15" customHeight="1" x14ac:dyDescent="0.2">
      <c r="A8" s="33"/>
      <c r="B8" s="36"/>
      <c r="C8" s="37"/>
      <c r="D8" s="38"/>
      <c r="E8" s="23"/>
      <c r="F8" s="23"/>
      <c r="G8" s="23"/>
      <c r="H8" s="33"/>
      <c r="I8" s="31"/>
      <c r="J8" s="31"/>
      <c r="K8" s="33"/>
      <c r="L8" s="33"/>
      <c r="M8" s="33"/>
      <c r="N8" s="33"/>
      <c r="S8" s="6"/>
      <c r="T8" s="34"/>
      <c r="U8" s="34"/>
    </row>
    <row r="9" spans="1:21" s="2" customFormat="1" x14ac:dyDescent="0.2">
      <c r="A9" s="35"/>
      <c r="B9" s="36"/>
      <c r="C9" s="37"/>
      <c r="D9" s="38"/>
      <c r="E9" s="15"/>
      <c r="F9" s="15"/>
      <c r="G9" s="15"/>
      <c r="H9" s="32"/>
      <c r="I9" s="30"/>
      <c r="J9" s="30"/>
      <c r="K9" s="32"/>
      <c r="L9" s="32"/>
      <c r="M9" s="32"/>
      <c r="N9" s="32"/>
    </row>
    <row r="10" spans="1:21" s="2" customFormat="1" x14ac:dyDescent="0.2">
      <c r="A10" s="33"/>
      <c r="B10" s="36"/>
      <c r="C10" s="37"/>
      <c r="D10" s="38"/>
      <c r="E10" s="23"/>
      <c r="F10" s="23"/>
      <c r="G10" s="23"/>
      <c r="H10" s="33"/>
      <c r="I10" s="31"/>
      <c r="J10" s="31"/>
      <c r="K10" s="33"/>
      <c r="L10" s="33"/>
      <c r="M10" s="33"/>
      <c r="N10" s="33"/>
      <c r="S10" s="6"/>
      <c r="T10" s="34"/>
      <c r="U10" s="34"/>
    </row>
    <row r="11" spans="1:21" s="2" customFormat="1" ht="26.25" customHeight="1" x14ac:dyDescent="0.2">
      <c r="A11" s="35"/>
      <c r="B11" s="36"/>
      <c r="C11" s="37"/>
      <c r="D11" s="38"/>
      <c r="E11" s="15"/>
      <c r="F11" s="15"/>
      <c r="G11" s="15"/>
      <c r="H11" s="32"/>
      <c r="I11" s="30"/>
      <c r="J11" s="30"/>
      <c r="K11" s="32"/>
      <c r="L11" s="32"/>
      <c r="M11" s="32"/>
      <c r="N11" s="32"/>
    </row>
    <row r="12" spans="1:21" s="2" customFormat="1" x14ac:dyDescent="0.2">
      <c r="A12" s="35"/>
      <c r="B12" s="36"/>
      <c r="C12" s="37"/>
      <c r="D12" s="38"/>
      <c r="E12" s="23"/>
      <c r="F12" s="23"/>
      <c r="G12" s="23"/>
      <c r="H12" s="33"/>
      <c r="I12" s="31"/>
      <c r="J12" s="31"/>
      <c r="K12" s="33"/>
      <c r="L12" s="33"/>
      <c r="M12" s="33"/>
      <c r="N12" s="33"/>
      <c r="S12" s="6"/>
      <c r="T12" s="34"/>
      <c r="U12" s="34"/>
    </row>
    <row r="13" spans="1:21" s="2" customFormat="1" x14ac:dyDescent="0.2">
      <c r="A13" s="35"/>
      <c r="B13" s="36"/>
      <c r="C13" s="37"/>
      <c r="D13" s="38"/>
      <c r="E13" s="15"/>
      <c r="F13" s="15"/>
      <c r="G13" s="15"/>
      <c r="H13" s="32"/>
      <c r="I13" s="30"/>
      <c r="J13" s="30"/>
      <c r="K13" s="32"/>
      <c r="L13" s="32"/>
      <c r="M13" s="32"/>
      <c r="N13" s="32"/>
    </row>
    <row r="14" spans="1:21" s="2" customFormat="1" ht="12" customHeight="1" x14ac:dyDescent="0.2">
      <c r="A14" s="35"/>
      <c r="B14" s="36"/>
      <c r="C14" s="37"/>
      <c r="D14" s="38"/>
      <c r="E14" s="23"/>
      <c r="F14" s="23"/>
      <c r="G14" s="23"/>
      <c r="H14" s="33"/>
      <c r="I14" s="31"/>
      <c r="J14" s="31"/>
      <c r="K14" s="33"/>
      <c r="L14" s="33"/>
      <c r="M14" s="33"/>
      <c r="N14" s="33"/>
      <c r="S14" s="6"/>
      <c r="T14" s="34"/>
      <c r="U14" s="34"/>
    </row>
    <row r="15" spans="1:21" s="2" customFormat="1" x14ac:dyDescent="0.2">
      <c r="A15" s="35"/>
      <c r="B15" s="36"/>
      <c r="C15" s="37"/>
      <c r="D15" s="38"/>
      <c r="E15" s="15"/>
      <c r="F15" s="15"/>
      <c r="G15" s="15"/>
      <c r="H15" s="32"/>
      <c r="I15" s="30"/>
      <c r="J15" s="30"/>
      <c r="K15" s="32"/>
      <c r="L15" s="32"/>
      <c r="M15" s="32"/>
      <c r="N15" s="32"/>
    </row>
    <row r="16" spans="1:21" s="2" customFormat="1" x14ac:dyDescent="0.2">
      <c r="A16" s="35"/>
      <c r="B16" s="36"/>
      <c r="C16" s="37"/>
      <c r="D16" s="38"/>
      <c r="E16" s="23"/>
      <c r="F16" s="23"/>
      <c r="G16" s="23"/>
      <c r="H16" s="33"/>
      <c r="I16" s="31"/>
      <c r="J16" s="31"/>
      <c r="K16" s="33"/>
      <c r="L16" s="33"/>
      <c r="M16" s="33"/>
      <c r="N16" s="33"/>
      <c r="S16" s="6"/>
      <c r="T16" s="34"/>
      <c r="U16" s="34"/>
    </row>
    <row r="17" spans="1:21" s="2" customFormat="1" ht="12" hidden="1" customHeight="1" x14ac:dyDescent="0.25">
      <c r="A17" s="35"/>
      <c r="B17" s="36"/>
      <c r="C17" s="37"/>
      <c r="D17" s="38"/>
      <c r="E17" s="23"/>
      <c r="F17" s="23"/>
      <c r="G17" s="23"/>
      <c r="H17" s="32"/>
      <c r="I17" s="30"/>
      <c r="J17" s="30"/>
      <c r="K17" s="32"/>
      <c r="L17" s="32"/>
      <c r="M17" s="32"/>
      <c r="N17" s="32"/>
    </row>
    <row r="18" spans="1:21" s="2" customFormat="1" ht="12" hidden="1" customHeight="1" x14ac:dyDescent="0.2">
      <c r="A18" s="33"/>
      <c r="B18" s="36"/>
      <c r="C18" s="37"/>
      <c r="D18" s="38"/>
      <c r="E18" s="23"/>
      <c r="F18" s="23"/>
      <c r="G18" s="23"/>
      <c r="H18" s="33"/>
      <c r="I18" s="31"/>
      <c r="J18" s="31"/>
      <c r="K18" s="33"/>
      <c r="L18" s="33"/>
      <c r="M18" s="33"/>
      <c r="N18" s="33"/>
      <c r="S18" s="6"/>
      <c r="T18" s="34"/>
      <c r="U18" s="34"/>
    </row>
    <row r="19" spans="1:21" s="2" customFormat="1" ht="12" hidden="1" customHeight="1" x14ac:dyDescent="0.25">
      <c r="A19" s="35"/>
      <c r="B19" s="36"/>
      <c r="C19" s="37"/>
      <c r="D19" s="38"/>
      <c r="E19" s="23"/>
      <c r="F19" s="23"/>
      <c r="G19" s="23"/>
      <c r="H19" s="32"/>
      <c r="I19" s="30"/>
      <c r="J19" s="30"/>
      <c r="K19" s="32"/>
      <c r="L19" s="32"/>
      <c r="M19" s="32"/>
      <c r="N19" s="32"/>
    </row>
    <row r="20" spans="1:21" s="2" customFormat="1" ht="12" hidden="1" customHeight="1" x14ac:dyDescent="0.2">
      <c r="A20" s="33"/>
      <c r="B20" s="36"/>
      <c r="C20" s="37"/>
      <c r="D20" s="38"/>
      <c r="E20" s="23"/>
      <c r="F20" s="23"/>
      <c r="G20" s="23"/>
      <c r="H20" s="33"/>
      <c r="I20" s="31"/>
      <c r="J20" s="31"/>
      <c r="K20" s="33"/>
      <c r="L20" s="33"/>
      <c r="M20" s="33"/>
      <c r="N20" s="33"/>
      <c r="S20" s="6"/>
      <c r="T20" s="34"/>
      <c r="U20" s="34"/>
    </row>
    <row r="21" spans="1:21" s="2" customFormat="1" ht="12" hidden="1" customHeight="1" x14ac:dyDescent="0.25">
      <c r="A21" s="35"/>
      <c r="B21" s="36"/>
      <c r="C21" s="37"/>
      <c r="D21" s="38"/>
      <c r="E21" s="23"/>
      <c r="F21" s="23"/>
      <c r="G21" s="23"/>
      <c r="H21" s="32"/>
      <c r="I21" s="30"/>
      <c r="J21" s="30"/>
      <c r="K21" s="32"/>
      <c r="L21" s="32"/>
      <c r="M21" s="32"/>
      <c r="N21" s="32"/>
    </row>
    <row r="22" spans="1:21" s="2" customFormat="1" ht="12" hidden="1" customHeight="1" x14ac:dyDescent="0.2">
      <c r="A22" s="33"/>
      <c r="B22" s="36"/>
      <c r="C22" s="37"/>
      <c r="D22" s="38"/>
      <c r="E22" s="23"/>
      <c r="F22" s="23"/>
      <c r="G22" s="23"/>
      <c r="H22" s="33"/>
      <c r="I22" s="31"/>
      <c r="J22" s="31"/>
      <c r="K22" s="33"/>
      <c r="L22" s="33"/>
      <c r="M22" s="33"/>
      <c r="N22" s="33"/>
      <c r="S22" s="6"/>
      <c r="T22" s="34"/>
      <c r="U22" s="34"/>
    </row>
    <row r="23" spans="1:21" s="2" customFormat="1" ht="12" hidden="1" customHeight="1" x14ac:dyDescent="0.25">
      <c r="A23" s="35"/>
      <c r="B23" s="36"/>
      <c r="C23" s="37"/>
      <c r="D23" s="38"/>
      <c r="E23" s="23"/>
      <c r="F23" s="23"/>
      <c r="G23" s="23"/>
      <c r="H23" s="32"/>
      <c r="I23" s="30"/>
      <c r="J23" s="30"/>
      <c r="K23" s="32"/>
      <c r="L23" s="32"/>
      <c r="M23" s="32"/>
      <c r="N23" s="32"/>
    </row>
    <row r="24" spans="1:21" s="2" customFormat="1" ht="12" hidden="1" customHeight="1" x14ac:dyDescent="0.2">
      <c r="A24" s="33"/>
      <c r="B24" s="36"/>
      <c r="C24" s="37"/>
      <c r="D24" s="38"/>
      <c r="E24" s="23"/>
      <c r="F24" s="23"/>
      <c r="G24" s="23"/>
      <c r="H24" s="33"/>
      <c r="I24" s="31"/>
      <c r="J24" s="31"/>
      <c r="K24" s="33"/>
      <c r="L24" s="33"/>
      <c r="M24" s="33"/>
      <c r="N24" s="33"/>
      <c r="S24" s="6"/>
      <c r="T24" s="34"/>
      <c r="U24" s="34"/>
    </row>
    <row r="25" spans="1:21" s="2" customFormat="1" ht="12" hidden="1" customHeight="1" x14ac:dyDescent="0.25">
      <c r="A25" s="35"/>
      <c r="B25" s="36"/>
      <c r="C25" s="37"/>
      <c r="D25" s="38"/>
      <c r="E25" s="23"/>
      <c r="F25" s="23"/>
      <c r="G25" s="23"/>
      <c r="H25" s="32"/>
      <c r="I25" s="30"/>
      <c r="J25" s="30"/>
      <c r="K25" s="32"/>
      <c r="L25" s="32"/>
      <c r="M25" s="32"/>
      <c r="N25" s="32"/>
    </row>
    <row r="26" spans="1:21" s="2" customFormat="1" ht="12" hidden="1" customHeight="1" x14ac:dyDescent="0.2">
      <c r="A26" s="33"/>
      <c r="B26" s="36"/>
      <c r="C26" s="37"/>
      <c r="D26" s="38"/>
      <c r="E26" s="23"/>
      <c r="F26" s="23"/>
      <c r="G26" s="23"/>
      <c r="H26" s="33"/>
      <c r="I26" s="31"/>
      <c r="J26" s="31"/>
      <c r="K26" s="33"/>
      <c r="L26" s="33"/>
      <c r="M26" s="33"/>
      <c r="N26" s="33"/>
      <c r="S26" s="6"/>
      <c r="T26" s="34"/>
      <c r="U26" s="34"/>
    </row>
    <row r="27" spans="1:21" s="2" customFormat="1" ht="12" hidden="1" customHeight="1" x14ac:dyDescent="0.25">
      <c r="A27" s="35"/>
      <c r="B27" s="36"/>
      <c r="C27" s="37"/>
      <c r="D27" s="38"/>
      <c r="E27" s="23"/>
      <c r="F27" s="23"/>
      <c r="G27" s="23"/>
      <c r="H27" s="32"/>
      <c r="I27" s="30"/>
      <c r="J27" s="30"/>
      <c r="K27" s="32"/>
      <c r="L27" s="32"/>
      <c r="M27" s="32"/>
      <c r="N27" s="32"/>
    </row>
    <row r="28" spans="1:21" s="2" customFormat="1" ht="12" hidden="1" customHeight="1" x14ac:dyDescent="0.2">
      <c r="A28" s="33"/>
      <c r="B28" s="36"/>
      <c r="C28" s="37"/>
      <c r="D28" s="38"/>
      <c r="E28" s="23"/>
      <c r="F28" s="23"/>
      <c r="G28" s="23"/>
      <c r="H28" s="33"/>
      <c r="I28" s="31"/>
      <c r="J28" s="31"/>
      <c r="K28" s="33"/>
      <c r="L28" s="33"/>
      <c r="M28" s="33"/>
      <c r="N28" s="33"/>
      <c r="S28" s="6"/>
      <c r="T28" s="34"/>
      <c r="U28" s="34"/>
    </row>
    <row r="29" spans="1:21" s="2" customFormat="1" ht="12" hidden="1" customHeight="1" x14ac:dyDescent="0.25">
      <c r="A29" s="35"/>
      <c r="B29" s="36"/>
      <c r="C29" s="37"/>
      <c r="D29" s="38"/>
      <c r="E29" s="23"/>
      <c r="F29" s="23"/>
      <c r="G29" s="23"/>
      <c r="H29" s="32"/>
      <c r="I29" s="30"/>
      <c r="J29" s="30"/>
      <c r="K29" s="32"/>
      <c r="L29" s="32"/>
      <c r="M29" s="32"/>
      <c r="N29" s="32"/>
    </row>
    <row r="30" spans="1:21" s="2" customFormat="1" ht="12" hidden="1" customHeight="1" x14ac:dyDescent="0.2">
      <c r="A30" s="33"/>
      <c r="B30" s="36"/>
      <c r="C30" s="37"/>
      <c r="D30" s="38"/>
      <c r="E30" s="23"/>
      <c r="F30" s="23"/>
      <c r="G30" s="23"/>
      <c r="H30" s="33"/>
      <c r="I30" s="31"/>
      <c r="J30" s="31"/>
      <c r="K30" s="33"/>
      <c r="L30" s="33"/>
      <c r="M30" s="33"/>
      <c r="N30" s="33"/>
      <c r="S30" s="6"/>
      <c r="T30" s="34"/>
      <c r="U30" s="34"/>
    </row>
    <row r="31" spans="1:21" s="2" customFormat="1" ht="12" hidden="1" customHeight="1" x14ac:dyDescent="0.25">
      <c r="A31" s="35"/>
      <c r="B31" s="36"/>
      <c r="C31" s="37"/>
      <c r="D31" s="38"/>
      <c r="E31" s="23"/>
      <c r="F31" s="23"/>
      <c r="G31" s="23"/>
      <c r="H31" s="32"/>
      <c r="I31" s="30"/>
      <c r="J31" s="30"/>
      <c r="K31" s="32"/>
      <c r="L31" s="32"/>
      <c r="M31" s="32"/>
      <c r="N31" s="32"/>
    </row>
    <row r="32" spans="1:21" s="2" customFormat="1" ht="12" hidden="1" customHeight="1" x14ac:dyDescent="0.2">
      <c r="A32" s="33"/>
      <c r="B32" s="36"/>
      <c r="C32" s="37"/>
      <c r="D32" s="38"/>
      <c r="E32" s="23"/>
      <c r="F32" s="23"/>
      <c r="G32" s="23"/>
      <c r="H32" s="33"/>
      <c r="I32" s="31"/>
      <c r="J32" s="31"/>
      <c r="K32" s="33"/>
      <c r="L32" s="33"/>
      <c r="M32" s="33"/>
      <c r="N32" s="33"/>
      <c r="S32" s="6"/>
      <c r="T32" s="34"/>
      <c r="U32" s="34"/>
    </row>
    <row r="33" spans="1:21" s="2" customFormat="1" ht="12" hidden="1" customHeight="1" x14ac:dyDescent="0.25">
      <c r="A33" s="35"/>
      <c r="B33" s="36"/>
      <c r="C33" s="37"/>
      <c r="D33" s="38"/>
      <c r="E33" s="23"/>
      <c r="F33" s="23"/>
      <c r="G33" s="23"/>
      <c r="H33" s="32"/>
      <c r="I33" s="30"/>
      <c r="J33" s="30"/>
      <c r="K33" s="32"/>
      <c r="L33" s="32"/>
      <c r="M33" s="32"/>
      <c r="N33" s="32"/>
    </row>
    <row r="34" spans="1:21" s="2" customFormat="1" ht="12" hidden="1" customHeight="1" x14ac:dyDescent="0.2">
      <c r="A34" s="33"/>
      <c r="B34" s="36"/>
      <c r="C34" s="37"/>
      <c r="D34" s="38"/>
      <c r="E34" s="23"/>
      <c r="F34" s="23"/>
      <c r="G34" s="23"/>
      <c r="H34" s="33"/>
      <c r="I34" s="31"/>
      <c r="J34" s="31"/>
      <c r="K34" s="33"/>
      <c r="L34" s="33"/>
      <c r="M34" s="33"/>
      <c r="N34" s="33"/>
      <c r="S34" s="6"/>
      <c r="T34" s="34"/>
      <c r="U34" s="34"/>
    </row>
    <row r="35" spans="1:21" s="2" customFormat="1" ht="12" hidden="1" customHeight="1" x14ac:dyDescent="0.25">
      <c r="A35" s="35"/>
      <c r="B35" s="36"/>
      <c r="C35" s="37"/>
      <c r="D35" s="38"/>
      <c r="E35" s="23"/>
      <c r="F35" s="23"/>
      <c r="G35" s="23"/>
      <c r="H35" s="32"/>
      <c r="I35" s="30"/>
      <c r="J35" s="30"/>
      <c r="K35" s="32"/>
      <c r="L35" s="32"/>
      <c r="M35" s="32"/>
      <c r="N35" s="32"/>
    </row>
    <row r="36" spans="1:21" s="2" customFormat="1" ht="12" hidden="1" customHeight="1" x14ac:dyDescent="0.2">
      <c r="A36" s="33"/>
      <c r="B36" s="36"/>
      <c r="C36" s="37"/>
      <c r="D36" s="38"/>
      <c r="E36" s="23"/>
      <c r="F36" s="23"/>
      <c r="G36" s="23"/>
      <c r="H36" s="33"/>
      <c r="I36" s="31"/>
      <c r="J36" s="31"/>
      <c r="K36" s="33"/>
      <c r="L36" s="33"/>
      <c r="M36" s="33"/>
      <c r="N36" s="33"/>
      <c r="S36" s="6"/>
      <c r="T36" s="34"/>
      <c r="U36" s="34"/>
    </row>
    <row r="37" spans="1:21" s="2" customFormat="1" ht="12" hidden="1" customHeight="1" x14ac:dyDescent="0.25">
      <c r="A37" s="35"/>
      <c r="B37" s="36"/>
      <c r="C37" s="37"/>
      <c r="D37" s="38"/>
      <c r="E37" s="23"/>
      <c r="F37" s="23"/>
      <c r="G37" s="23"/>
      <c r="H37" s="32"/>
      <c r="I37" s="30"/>
      <c r="J37" s="30"/>
      <c r="K37" s="32"/>
      <c r="L37" s="32"/>
      <c r="M37" s="32"/>
      <c r="N37" s="32"/>
    </row>
    <row r="38" spans="1:21" s="2" customFormat="1" ht="12" hidden="1" customHeight="1" x14ac:dyDescent="0.2">
      <c r="A38" s="33"/>
      <c r="B38" s="36"/>
      <c r="C38" s="37"/>
      <c r="D38" s="38"/>
      <c r="E38" s="23"/>
      <c r="F38" s="23"/>
      <c r="G38" s="23"/>
      <c r="H38" s="33"/>
      <c r="I38" s="31"/>
      <c r="J38" s="31"/>
      <c r="K38" s="33"/>
      <c r="L38" s="33"/>
      <c r="M38" s="33"/>
      <c r="N38" s="33"/>
      <c r="S38" s="6"/>
      <c r="T38" s="34"/>
      <c r="U38" s="34"/>
    </row>
    <row r="39" spans="1:21" s="2" customFormat="1" ht="12" hidden="1" customHeight="1" x14ac:dyDescent="0.25">
      <c r="A39" s="35"/>
      <c r="B39" s="36"/>
      <c r="C39" s="37"/>
      <c r="D39" s="38"/>
      <c r="E39" s="23"/>
      <c r="F39" s="23"/>
      <c r="G39" s="23"/>
      <c r="H39" s="32"/>
      <c r="I39" s="30"/>
      <c r="J39" s="30"/>
      <c r="K39" s="32"/>
      <c r="L39" s="32"/>
      <c r="M39" s="32"/>
      <c r="N39" s="32"/>
    </row>
    <row r="40" spans="1:21" s="2" customFormat="1" ht="12" hidden="1" customHeight="1" x14ac:dyDescent="0.2">
      <c r="A40" s="33"/>
      <c r="B40" s="36"/>
      <c r="C40" s="37"/>
      <c r="D40" s="38"/>
      <c r="E40" s="23"/>
      <c r="F40" s="23"/>
      <c r="G40" s="23"/>
      <c r="H40" s="33"/>
      <c r="I40" s="31"/>
      <c r="J40" s="31"/>
      <c r="K40" s="33"/>
      <c r="L40" s="33"/>
      <c r="M40" s="33"/>
      <c r="N40" s="33"/>
      <c r="S40" s="6"/>
      <c r="T40" s="34"/>
      <c r="U40" s="34"/>
    </row>
    <row r="41" spans="1:21" s="2" customFormat="1" ht="12" hidden="1" customHeight="1" x14ac:dyDescent="0.25">
      <c r="A41" s="35"/>
      <c r="B41" s="36"/>
      <c r="C41" s="37"/>
      <c r="D41" s="38"/>
      <c r="E41" s="23"/>
      <c r="F41" s="23"/>
      <c r="G41" s="23"/>
      <c r="H41" s="32"/>
      <c r="I41" s="30"/>
      <c r="J41" s="30"/>
      <c r="K41" s="32"/>
      <c r="L41" s="32"/>
      <c r="M41" s="32"/>
      <c r="N41" s="32"/>
    </row>
    <row r="42" spans="1:21" s="2" customFormat="1" ht="12" hidden="1" customHeight="1" x14ac:dyDescent="0.2">
      <c r="A42" s="33"/>
      <c r="B42" s="36"/>
      <c r="C42" s="37"/>
      <c r="D42" s="38"/>
      <c r="E42" s="23"/>
      <c r="F42" s="23"/>
      <c r="G42" s="23"/>
      <c r="H42" s="33"/>
      <c r="I42" s="31"/>
      <c r="J42" s="31"/>
      <c r="K42" s="33"/>
      <c r="L42" s="33"/>
      <c r="M42" s="33"/>
      <c r="N42" s="33"/>
      <c r="S42" s="6"/>
      <c r="T42" s="34"/>
      <c r="U42" s="34"/>
    </row>
    <row r="43" spans="1:21" s="2" customFormat="1" ht="12" hidden="1" customHeight="1" x14ac:dyDescent="0.25">
      <c r="A43" s="35"/>
      <c r="B43" s="36"/>
      <c r="C43" s="37"/>
      <c r="D43" s="38"/>
      <c r="E43" s="23"/>
      <c r="F43" s="23"/>
      <c r="G43" s="23"/>
      <c r="H43" s="32"/>
      <c r="I43" s="30"/>
      <c r="J43" s="30"/>
      <c r="K43" s="32"/>
      <c r="L43" s="32"/>
      <c r="M43" s="32"/>
      <c r="N43" s="32"/>
    </row>
    <row r="44" spans="1:21" s="2" customFormat="1" ht="12" hidden="1" customHeight="1" x14ac:dyDescent="0.2">
      <c r="A44" s="33"/>
      <c r="B44" s="36"/>
      <c r="C44" s="37"/>
      <c r="D44" s="38"/>
      <c r="E44" s="23"/>
      <c r="F44" s="23"/>
      <c r="G44" s="23"/>
      <c r="H44" s="33"/>
      <c r="I44" s="31"/>
      <c r="J44" s="31"/>
      <c r="K44" s="33"/>
      <c r="L44" s="33"/>
      <c r="M44" s="33"/>
      <c r="N44" s="33"/>
      <c r="S44" s="6"/>
      <c r="T44" s="34"/>
      <c r="U44" s="34"/>
    </row>
    <row r="45" spans="1:21" s="2" customFormat="1" ht="12" hidden="1" customHeight="1" x14ac:dyDescent="0.25">
      <c r="A45" s="35"/>
      <c r="B45" s="36"/>
      <c r="C45" s="37"/>
      <c r="D45" s="38"/>
      <c r="E45" s="23"/>
      <c r="F45" s="23"/>
      <c r="G45" s="23"/>
      <c r="H45" s="32"/>
      <c r="I45" s="30"/>
      <c r="J45" s="30"/>
      <c r="K45" s="32"/>
      <c r="L45" s="32"/>
      <c r="M45" s="32"/>
      <c r="N45" s="32"/>
    </row>
    <row r="46" spans="1:21" s="2" customFormat="1" ht="12" hidden="1" customHeight="1" x14ac:dyDescent="0.2">
      <c r="A46" s="33"/>
      <c r="B46" s="36"/>
      <c r="C46" s="37"/>
      <c r="D46" s="38"/>
      <c r="E46" s="23"/>
      <c r="F46" s="23"/>
      <c r="G46" s="23"/>
      <c r="H46" s="33"/>
      <c r="I46" s="31"/>
      <c r="J46" s="31"/>
      <c r="K46" s="33"/>
      <c r="L46" s="33"/>
      <c r="M46" s="33"/>
      <c r="N46" s="33"/>
      <c r="S46" s="6"/>
      <c r="T46" s="34"/>
      <c r="U46" s="34"/>
    </row>
    <row r="47" spans="1:21" s="2" customFormat="1" ht="12" hidden="1" customHeight="1" x14ac:dyDescent="0.25">
      <c r="A47" s="35"/>
      <c r="B47" s="36"/>
      <c r="C47" s="37"/>
      <c r="D47" s="38"/>
      <c r="E47" s="23"/>
      <c r="F47" s="23"/>
      <c r="G47" s="23"/>
      <c r="H47" s="32"/>
      <c r="I47" s="30"/>
      <c r="J47" s="30"/>
      <c r="K47" s="32"/>
      <c r="L47" s="32"/>
      <c r="M47" s="32"/>
      <c r="N47" s="32"/>
    </row>
    <row r="48" spans="1:21" s="2" customFormat="1" ht="12" hidden="1" customHeight="1" x14ac:dyDescent="0.2">
      <c r="A48" s="33"/>
      <c r="B48" s="36"/>
      <c r="C48" s="37"/>
      <c r="D48" s="38"/>
      <c r="E48" s="23"/>
      <c r="F48" s="23"/>
      <c r="G48" s="23"/>
      <c r="H48" s="33"/>
      <c r="I48" s="31"/>
      <c r="J48" s="31"/>
      <c r="K48" s="33"/>
      <c r="L48" s="33"/>
      <c r="M48" s="33"/>
      <c r="N48" s="33"/>
      <c r="S48" s="6"/>
      <c r="T48" s="34"/>
      <c r="U48" s="34"/>
    </row>
    <row r="49" spans="1:21" s="2" customFormat="1" ht="12" hidden="1" customHeight="1" x14ac:dyDescent="0.25">
      <c r="A49" s="35"/>
      <c r="B49" s="36"/>
      <c r="C49" s="37"/>
      <c r="D49" s="38"/>
      <c r="E49" s="23"/>
      <c r="F49" s="23"/>
      <c r="G49" s="23"/>
      <c r="H49" s="32"/>
      <c r="I49" s="30"/>
      <c r="J49" s="30"/>
      <c r="K49" s="32"/>
      <c r="L49" s="32"/>
      <c r="M49" s="32"/>
      <c r="N49" s="32"/>
    </row>
    <row r="50" spans="1:21" s="2" customFormat="1" ht="12" hidden="1" customHeight="1" x14ac:dyDescent="0.2">
      <c r="A50" s="33"/>
      <c r="B50" s="36"/>
      <c r="C50" s="37"/>
      <c r="D50" s="38"/>
      <c r="E50" s="23"/>
      <c r="F50" s="23"/>
      <c r="G50" s="23"/>
      <c r="H50" s="33"/>
      <c r="I50" s="31"/>
      <c r="J50" s="31"/>
      <c r="K50" s="33"/>
      <c r="L50" s="33"/>
      <c r="M50" s="33"/>
      <c r="N50" s="33"/>
      <c r="S50" s="6"/>
      <c r="T50" s="34"/>
      <c r="U50" s="34"/>
    </row>
    <row r="51" spans="1:21" s="2" customFormat="1" ht="12" hidden="1" customHeight="1" x14ac:dyDescent="0.25">
      <c r="A51" s="35"/>
      <c r="B51" s="36"/>
      <c r="C51" s="37"/>
      <c r="D51" s="38"/>
      <c r="E51" s="23"/>
      <c r="F51" s="23"/>
      <c r="G51" s="23"/>
      <c r="H51" s="32"/>
      <c r="I51" s="30"/>
      <c r="J51" s="30"/>
      <c r="K51" s="32"/>
      <c r="L51" s="32"/>
      <c r="M51" s="32"/>
      <c r="N51" s="32"/>
    </row>
    <row r="52" spans="1:21" s="2" customFormat="1" ht="12" hidden="1" customHeight="1" x14ac:dyDescent="0.2">
      <c r="A52" s="33"/>
      <c r="B52" s="36"/>
      <c r="C52" s="37"/>
      <c r="D52" s="38"/>
      <c r="E52" s="23"/>
      <c r="F52" s="23"/>
      <c r="G52" s="23"/>
      <c r="H52" s="33"/>
      <c r="I52" s="31"/>
      <c r="J52" s="31"/>
      <c r="K52" s="33"/>
      <c r="L52" s="33"/>
      <c r="M52" s="33"/>
      <c r="N52" s="33"/>
      <c r="S52" s="6"/>
      <c r="T52" s="34"/>
      <c r="U52" s="34"/>
    </row>
    <row r="53" spans="1:21" s="2" customFormat="1" ht="12" hidden="1" customHeight="1" x14ac:dyDescent="0.25">
      <c r="A53" s="35"/>
      <c r="B53" s="36"/>
      <c r="C53" s="37"/>
      <c r="D53" s="38"/>
      <c r="E53" s="23"/>
      <c r="F53" s="23"/>
      <c r="G53" s="23"/>
      <c r="H53" s="32"/>
      <c r="I53" s="30"/>
      <c r="J53" s="30"/>
      <c r="K53" s="32"/>
      <c r="L53" s="32"/>
      <c r="M53" s="32"/>
      <c r="N53" s="32"/>
    </row>
    <row r="54" spans="1:21" s="2" customFormat="1" ht="12" hidden="1" customHeight="1" x14ac:dyDescent="0.2">
      <c r="A54" s="33"/>
      <c r="B54" s="36"/>
      <c r="C54" s="37"/>
      <c r="D54" s="38"/>
      <c r="E54" s="23"/>
      <c r="F54" s="23"/>
      <c r="G54" s="23"/>
      <c r="H54" s="33"/>
      <c r="I54" s="31"/>
      <c r="J54" s="31"/>
      <c r="K54" s="33"/>
      <c r="L54" s="33"/>
      <c r="M54" s="33"/>
      <c r="N54" s="33"/>
      <c r="S54" s="6"/>
      <c r="T54" s="34"/>
      <c r="U54" s="34"/>
    </row>
    <row r="55" spans="1:21" s="2" customFormat="1" ht="12" hidden="1" customHeight="1" x14ac:dyDescent="0.25">
      <c r="A55" s="35"/>
      <c r="B55" s="36"/>
      <c r="C55" s="37"/>
      <c r="D55" s="38"/>
      <c r="E55" s="23"/>
      <c r="F55" s="23"/>
      <c r="G55" s="23"/>
      <c r="H55" s="32"/>
      <c r="I55" s="30"/>
      <c r="J55" s="30"/>
      <c r="K55" s="32"/>
      <c r="L55" s="32"/>
      <c r="M55" s="32"/>
      <c r="N55" s="32"/>
    </row>
    <row r="56" spans="1:21" s="2" customFormat="1" ht="12" hidden="1" customHeight="1" x14ac:dyDescent="0.2">
      <c r="A56" s="33"/>
      <c r="B56" s="36"/>
      <c r="C56" s="37"/>
      <c r="D56" s="38"/>
      <c r="E56" s="23"/>
      <c r="F56" s="23"/>
      <c r="G56" s="23"/>
      <c r="H56" s="33"/>
      <c r="I56" s="31"/>
      <c r="J56" s="31"/>
      <c r="K56" s="33"/>
      <c r="L56" s="33"/>
      <c r="M56" s="33"/>
      <c r="N56" s="33"/>
      <c r="S56" s="6"/>
      <c r="T56" s="34"/>
      <c r="U56" s="34"/>
    </row>
    <row r="57" spans="1:21" s="2" customFormat="1" ht="12" hidden="1" customHeight="1" x14ac:dyDescent="0.25">
      <c r="A57" s="35"/>
      <c r="B57" s="36"/>
      <c r="C57" s="37"/>
      <c r="D57" s="38"/>
      <c r="E57" s="23"/>
      <c r="F57" s="23"/>
      <c r="G57" s="23"/>
      <c r="H57" s="32"/>
      <c r="I57" s="30"/>
      <c r="J57" s="30"/>
      <c r="K57" s="32"/>
      <c r="L57" s="32"/>
      <c r="M57" s="32"/>
      <c r="N57" s="32"/>
    </row>
    <row r="58" spans="1:21" s="2" customFormat="1" ht="12" hidden="1" customHeight="1" x14ac:dyDescent="0.2">
      <c r="A58" s="33"/>
      <c r="B58" s="36"/>
      <c r="C58" s="37"/>
      <c r="D58" s="38"/>
      <c r="E58" s="23"/>
      <c r="F58" s="23"/>
      <c r="G58" s="23"/>
      <c r="H58" s="33"/>
      <c r="I58" s="31"/>
      <c r="J58" s="31"/>
      <c r="K58" s="33"/>
      <c r="L58" s="33"/>
      <c r="M58" s="33"/>
      <c r="N58" s="33"/>
      <c r="S58" s="6"/>
      <c r="T58" s="34"/>
      <c r="U58" s="34"/>
    </row>
    <row r="59" spans="1:21" s="2" customFormat="1" ht="12" hidden="1" customHeight="1" x14ac:dyDescent="0.25">
      <c r="A59" s="35"/>
      <c r="B59" s="36"/>
      <c r="C59" s="37"/>
      <c r="D59" s="38"/>
      <c r="E59" s="23"/>
      <c r="F59" s="23"/>
      <c r="G59" s="23"/>
      <c r="H59" s="32"/>
      <c r="I59" s="30"/>
      <c r="J59" s="30"/>
      <c r="K59" s="32"/>
      <c r="L59" s="32"/>
      <c r="M59" s="32"/>
      <c r="N59" s="32"/>
    </row>
    <row r="60" spans="1:21" s="2" customFormat="1" ht="12" hidden="1" customHeight="1" x14ac:dyDescent="0.2">
      <c r="A60" s="33"/>
      <c r="B60" s="36"/>
      <c r="C60" s="37"/>
      <c r="D60" s="38"/>
      <c r="E60" s="23"/>
      <c r="F60" s="23"/>
      <c r="G60" s="23"/>
      <c r="H60" s="33"/>
      <c r="I60" s="31"/>
      <c r="J60" s="31"/>
      <c r="K60" s="33"/>
      <c r="L60" s="33"/>
      <c r="M60" s="33"/>
      <c r="N60" s="33"/>
      <c r="S60" s="6"/>
      <c r="T60" s="34"/>
      <c r="U60" s="34"/>
    </row>
    <row r="61" spans="1:21" s="7" customFormat="1" ht="16.5" customHeight="1" x14ac:dyDescent="0.2">
      <c r="A61" s="44"/>
      <c r="B61" s="44"/>
      <c r="C61" s="44"/>
      <c r="D61" s="44"/>
      <c r="E61" s="44"/>
      <c r="F61" s="44"/>
      <c r="G61" s="44"/>
      <c r="H61" s="16"/>
      <c r="I61" s="17"/>
      <c r="J61" s="17"/>
      <c r="K61" s="17"/>
      <c r="L61" s="17"/>
      <c r="M61" s="17"/>
      <c r="N61" s="18"/>
      <c r="S61" s="8"/>
      <c r="T61" s="34"/>
      <c r="U61" s="34"/>
    </row>
    <row r="62" spans="1:21" ht="66.75" customHeight="1" x14ac:dyDescent="0.2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S62" s="8"/>
      <c r="T62" s="34"/>
      <c r="U62" s="34"/>
    </row>
    <row r="63" spans="1:21" ht="18" customHeight="1" x14ac:dyDescent="0.2">
      <c r="A63" s="9"/>
      <c r="B63" s="9"/>
      <c r="S63" s="8"/>
      <c r="T63" s="34"/>
      <c r="U63" s="34"/>
    </row>
    <row r="64" spans="1:21" s="1" customFormat="1" ht="15.6" customHeight="1" x14ac:dyDescent="0.2">
      <c r="A64" s="39"/>
      <c r="B64" s="39"/>
      <c r="C64" s="39"/>
      <c r="D64" s="3"/>
      <c r="E64" s="25"/>
      <c r="F64" s="26"/>
      <c r="G64" s="27"/>
      <c r="S64" s="8"/>
      <c r="T64" s="34"/>
      <c r="U64" s="34"/>
    </row>
    <row r="65" spans="1:21" s="1" customFormat="1" x14ac:dyDescent="0.2">
      <c r="A65" s="24"/>
      <c r="B65" s="24"/>
      <c r="C65" s="24"/>
      <c r="D65" s="3"/>
      <c r="E65" s="25"/>
      <c r="F65" s="26"/>
      <c r="G65" s="27"/>
      <c r="S65" s="8"/>
      <c r="T65" s="34"/>
      <c r="U65" s="34"/>
    </row>
    <row r="66" spans="1:21" s="1" customFormat="1" ht="11.25" customHeight="1" x14ac:dyDescent="0.2">
      <c r="A66" s="24"/>
      <c r="B66" s="24"/>
      <c r="C66" s="24"/>
      <c r="D66" s="3"/>
      <c r="E66" s="25"/>
      <c r="F66" s="26"/>
      <c r="G66" s="27"/>
      <c r="S66" s="10"/>
      <c r="T66" s="10"/>
      <c r="U66" s="10"/>
    </row>
  </sheetData>
  <mergeCells count="341">
    <mergeCell ref="H2:N2"/>
    <mergeCell ref="A3:N3"/>
    <mergeCell ref="A4:A5"/>
    <mergeCell ref="B4:B5"/>
    <mergeCell ref="C4:C5"/>
    <mergeCell ref="D4:D5"/>
    <mergeCell ref="H4:J4"/>
    <mergeCell ref="K4:N4"/>
    <mergeCell ref="A61:G61"/>
    <mergeCell ref="M13:M14"/>
    <mergeCell ref="N13:N14"/>
    <mergeCell ref="J11:J12"/>
    <mergeCell ref="K11:K12"/>
    <mergeCell ref="L11:L12"/>
    <mergeCell ref="M11:M12"/>
    <mergeCell ref="N11:N12"/>
    <mergeCell ref="I11:I12"/>
    <mergeCell ref="J15:J16"/>
    <mergeCell ref="K15:K16"/>
    <mergeCell ref="L15:L16"/>
    <mergeCell ref="M15:M16"/>
    <mergeCell ref="N15:N16"/>
    <mergeCell ref="H21:H22"/>
    <mergeCell ref="N19:N20"/>
    <mergeCell ref="A62:N62"/>
    <mergeCell ref="N7:N8"/>
    <mergeCell ref="A13:A14"/>
    <mergeCell ref="B13:B14"/>
    <mergeCell ref="C13:C14"/>
    <mergeCell ref="D13:D14"/>
    <mergeCell ref="H13:H14"/>
    <mergeCell ref="A11:A12"/>
    <mergeCell ref="B11:B12"/>
    <mergeCell ref="C11:C12"/>
    <mergeCell ref="D11:D12"/>
    <mergeCell ref="H11:H12"/>
    <mergeCell ref="I13:I14"/>
    <mergeCell ref="J13:J14"/>
    <mergeCell ref="K13:K14"/>
    <mergeCell ref="L13:L14"/>
    <mergeCell ref="H9:H10"/>
    <mergeCell ref="I9:I10"/>
    <mergeCell ref="J9:J10"/>
    <mergeCell ref="K9:K10"/>
    <mergeCell ref="L9:L10"/>
    <mergeCell ref="M9:M10"/>
    <mergeCell ref="H7:H8"/>
    <mergeCell ref="N9:N10"/>
    <mergeCell ref="A64:C64"/>
    <mergeCell ref="E4:G4"/>
    <mergeCell ref="A7:A8"/>
    <mergeCell ref="B7:B8"/>
    <mergeCell ref="C7:C8"/>
    <mergeCell ref="D7:D8"/>
    <mergeCell ref="T64:U64"/>
    <mergeCell ref="T65:U65"/>
    <mergeCell ref="T14:U14"/>
    <mergeCell ref="T61:U61"/>
    <mergeCell ref="T62:U62"/>
    <mergeCell ref="T12:U12"/>
    <mergeCell ref="T10:U10"/>
    <mergeCell ref="I7:I8"/>
    <mergeCell ref="J7:J8"/>
    <mergeCell ref="K7:K8"/>
    <mergeCell ref="L7:L8"/>
    <mergeCell ref="T63:U63"/>
    <mergeCell ref="M7:M8"/>
    <mergeCell ref="T8:U8"/>
    <mergeCell ref="A9:A10"/>
    <mergeCell ref="B9:B10"/>
    <mergeCell ref="C9:C10"/>
    <mergeCell ref="D9:D10"/>
    <mergeCell ref="T16:U16"/>
    <mergeCell ref="A15:A16"/>
    <mergeCell ref="B15:B16"/>
    <mergeCell ref="C15:C16"/>
    <mergeCell ref="D15:D16"/>
    <mergeCell ref="H15:H16"/>
    <mergeCell ref="I15:I16"/>
    <mergeCell ref="H17:H18"/>
    <mergeCell ref="H19:H20"/>
    <mergeCell ref="J17:J18"/>
    <mergeCell ref="K17:K18"/>
    <mergeCell ref="L17:L18"/>
    <mergeCell ref="M17:M18"/>
    <mergeCell ref="N17:N18"/>
    <mergeCell ref="T18:U18"/>
    <mergeCell ref="A17:A18"/>
    <mergeCell ref="B17:B18"/>
    <mergeCell ref="C17:C18"/>
    <mergeCell ref="D17:D18"/>
    <mergeCell ref="I17:I18"/>
    <mergeCell ref="J19:J20"/>
    <mergeCell ref="K19:K20"/>
    <mergeCell ref="L19:L20"/>
    <mergeCell ref="M19:M20"/>
    <mergeCell ref="T20:U20"/>
    <mergeCell ref="A19:A20"/>
    <mergeCell ref="B19:B20"/>
    <mergeCell ref="C19:C20"/>
    <mergeCell ref="D19:D20"/>
    <mergeCell ref="I19:I20"/>
    <mergeCell ref="J21:J22"/>
    <mergeCell ref="K21:K22"/>
    <mergeCell ref="L21:L22"/>
    <mergeCell ref="M21:M22"/>
    <mergeCell ref="N21:N22"/>
    <mergeCell ref="T22:U22"/>
    <mergeCell ref="A21:A22"/>
    <mergeCell ref="B21:B22"/>
    <mergeCell ref="C21:C22"/>
    <mergeCell ref="D21:D22"/>
    <mergeCell ref="I21:I22"/>
    <mergeCell ref="J23:J24"/>
    <mergeCell ref="K23:K24"/>
    <mergeCell ref="L23:L24"/>
    <mergeCell ref="M23:M24"/>
    <mergeCell ref="N23:N24"/>
    <mergeCell ref="T24:U24"/>
    <mergeCell ref="A23:A24"/>
    <mergeCell ref="B23:B24"/>
    <mergeCell ref="C23:C24"/>
    <mergeCell ref="D23:D24"/>
    <mergeCell ref="H23:H24"/>
    <mergeCell ref="I23:I24"/>
    <mergeCell ref="J25:J26"/>
    <mergeCell ref="K25:K26"/>
    <mergeCell ref="L25:L26"/>
    <mergeCell ref="M25:M26"/>
    <mergeCell ref="N25:N26"/>
    <mergeCell ref="T26:U26"/>
    <mergeCell ref="A25:A26"/>
    <mergeCell ref="B25:B26"/>
    <mergeCell ref="C25:C26"/>
    <mergeCell ref="D25:D26"/>
    <mergeCell ref="H25:H26"/>
    <mergeCell ref="I25:I26"/>
    <mergeCell ref="J27:J28"/>
    <mergeCell ref="K27:K28"/>
    <mergeCell ref="L27:L28"/>
    <mergeCell ref="M27:M28"/>
    <mergeCell ref="N27:N28"/>
    <mergeCell ref="T28:U28"/>
    <mergeCell ref="A27:A28"/>
    <mergeCell ref="B27:B28"/>
    <mergeCell ref="C27:C28"/>
    <mergeCell ref="D27:D28"/>
    <mergeCell ref="H27:H28"/>
    <mergeCell ref="I27:I28"/>
    <mergeCell ref="J29:J30"/>
    <mergeCell ref="K29:K30"/>
    <mergeCell ref="L29:L30"/>
    <mergeCell ref="M29:M30"/>
    <mergeCell ref="N29:N30"/>
    <mergeCell ref="T30:U30"/>
    <mergeCell ref="A29:A30"/>
    <mergeCell ref="B29:B30"/>
    <mergeCell ref="C29:C30"/>
    <mergeCell ref="D29:D30"/>
    <mergeCell ref="H29:H30"/>
    <mergeCell ref="I29:I30"/>
    <mergeCell ref="J31:J32"/>
    <mergeCell ref="K31:K32"/>
    <mergeCell ref="L31:L32"/>
    <mergeCell ref="M31:M32"/>
    <mergeCell ref="N31:N32"/>
    <mergeCell ref="T32:U32"/>
    <mergeCell ref="A31:A32"/>
    <mergeCell ref="B31:B32"/>
    <mergeCell ref="C31:C32"/>
    <mergeCell ref="D31:D32"/>
    <mergeCell ref="H31:H32"/>
    <mergeCell ref="I31:I32"/>
    <mergeCell ref="J33:J34"/>
    <mergeCell ref="K33:K34"/>
    <mergeCell ref="L33:L34"/>
    <mergeCell ref="M33:M34"/>
    <mergeCell ref="N33:N34"/>
    <mergeCell ref="T34:U34"/>
    <mergeCell ref="A33:A34"/>
    <mergeCell ref="B33:B34"/>
    <mergeCell ref="C33:C34"/>
    <mergeCell ref="D33:D34"/>
    <mergeCell ref="H33:H34"/>
    <mergeCell ref="I33:I34"/>
    <mergeCell ref="J35:J36"/>
    <mergeCell ref="K35:K36"/>
    <mergeCell ref="L35:L36"/>
    <mergeCell ref="M35:M36"/>
    <mergeCell ref="N35:N36"/>
    <mergeCell ref="T36:U36"/>
    <mergeCell ref="A35:A36"/>
    <mergeCell ref="B35:B36"/>
    <mergeCell ref="C35:C36"/>
    <mergeCell ref="D35:D36"/>
    <mergeCell ref="H35:H36"/>
    <mergeCell ref="I35:I36"/>
    <mergeCell ref="J37:J38"/>
    <mergeCell ref="K37:K38"/>
    <mergeCell ref="L37:L38"/>
    <mergeCell ref="M37:M38"/>
    <mergeCell ref="N37:N38"/>
    <mergeCell ref="T38:U38"/>
    <mergeCell ref="A37:A38"/>
    <mergeCell ref="B37:B38"/>
    <mergeCell ref="C37:C38"/>
    <mergeCell ref="D37:D38"/>
    <mergeCell ref="H37:H38"/>
    <mergeCell ref="I37:I38"/>
    <mergeCell ref="J39:J40"/>
    <mergeCell ref="K39:K40"/>
    <mergeCell ref="L39:L40"/>
    <mergeCell ref="M39:M40"/>
    <mergeCell ref="N39:N40"/>
    <mergeCell ref="T40:U40"/>
    <mergeCell ref="A39:A40"/>
    <mergeCell ref="B39:B40"/>
    <mergeCell ref="C39:C40"/>
    <mergeCell ref="D39:D40"/>
    <mergeCell ref="H39:H40"/>
    <mergeCell ref="I39:I40"/>
    <mergeCell ref="J41:J42"/>
    <mergeCell ref="K41:K42"/>
    <mergeCell ref="L41:L42"/>
    <mergeCell ref="M41:M42"/>
    <mergeCell ref="N41:N42"/>
    <mergeCell ref="T42:U42"/>
    <mergeCell ref="A41:A42"/>
    <mergeCell ref="B41:B42"/>
    <mergeCell ref="C41:C42"/>
    <mergeCell ref="D41:D42"/>
    <mergeCell ref="H41:H42"/>
    <mergeCell ref="I41:I42"/>
    <mergeCell ref="J43:J44"/>
    <mergeCell ref="K43:K44"/>
    <mergeCell ref="L43:L44"/>
    <mergeCell ref="M43:M44"/>
    <mergeCell ref="N43:N44"/>
    <mergeCell ref="T44:U44"/>
    <mergeCell ref="A43:A44"/>
    <mergeCell ref="B43:B44"/>
    <mergeCell ref="C43:C44"/>
    <mergeCell ref="D43:D44"/>
    <mergeCell ref="H43:H44"/>
    <mergeCell ref="I43:I44"/>
    <mergeCell ref="J45:J46"/>
    <mergeCell ref="K45:K46"/>
    <mergeCell ref="L45:L46"/>
    <mergeCell ref="M45:M46"/>
    <mergeCell ref="N45:N46"/>
    <mergeCell ref="T46:U46"/>
    <mergeCell ref="A45:A46"/>
    <mergeCell ref="B45:B46"/>
    <mergeCell ref="C45:C46"/>
    <mergeCell ref="D45:D46"/>
    <mergeCell ref="H45:H46"/>
    <mergeCell ref="I45:I46"/>
    <mergeCell ref="J47:J48"/>
    <mergeCell ref="K47:K48"/>
    <mergeCell ref="L47:L48"/>
    <mergeCell ref="M47:M48"/>
    <mergeCell ref="N47:N48"/>
    <mergeCell ref="T48:U48"/>
    <mergeCell ref="A47:A48"/>
    <mergeCell ref="B47:B48"/>
    <mergeCell ref="C47:C48"/>
    <mergeCell ref="D47:D48"/>
    <mergeCell ref="H47:H48"/>
    <mergeCell ref="I47:I48"/>
    <mergeCell ref="J49:J50"/>
    <mergeCell ref="K49:K50"/>
    <mergeCell ref="L49:L50"/>
    <mergeCell ref="M49:M50"/>
    <mergeCell ref="N49:N50"/>
    <mergeCell ref="T50:U50"/>
    <mergeCell ref="A49:A50"/>
    <mergeCell ref="B49:B50"/>
    <mergeCell ref="C49:C50"/>
    <mergeCell ref="D49:D50"/>
    <mergeCell ref="H49:H50"/>
    <mergeCell ref="I49:I50"/>
    <mergeCell ref="J51:J52"/>
    <mergeCell ref="K51:K52"/>
    <mergeCell ref="L51:L52"/>
    <mergeCell ref="M51:M52"/>
    <mergeCell ref="N51:N52"/>
    <mergeCell ref="T52:U52"/>
    <mergeCell ref="A51:A52"/>
    <mergeCell ref="B51:B52"/>
    <mergeCell ref="C51:C52"/>
    <mergeCell ref="D51:D52"/>
    <mergeCell ref="H51:H52"/>
    <mergeCell ref="I51:I52"/>
    <mergeCell ref="J53:J54"/>
    <mergeCell ref="K53:K54"/>
    <mergeCell ref="L53:L54"/>
    <mergeCell ref="M53:M54"/>
    <mergeCell ref="N53:N54"/>
    <mergeCell ref="T54:U54"/>
    <mergeCell ref="A53:A54"/>
    <mergeCell ref="B53:B54"/>
    <mergeCell ref="C53:C54"/>
    <mergeCell ref="D53:D54"/>
    <mergeCell ref="H53:H54"/>
    <mergeCell ref="I53:I54"/>
    <mergeCell ref="J55:J56"/>
    <mergeCell ref="K55:K56"/>
    <mergeCell ref="L55:L56"/>
    <mergeCell ref="M55:M56"/>
    <mergeCell ref="N55:N56"/>
    <mergeCell ref="T56:U56"/>
    <mergeCell ref="A55:A56"/>
    <mergeCell ref="B55:B56"/>
    <mergeCell ref="C55:C56"/>
    <mergeCell ref="D55:D56"/>
    <mergeCell ref="H55:H56"/>
    <mergeCell ref="I55:I56"/>
    <mergeCell ref="J57:J58"/>
    <mergeCell ref="K57:K58"/>
    <mergeCell ref="L57:L58"/>
    <mergeCell ref="M57:M58"/>
    <mergeCell ref="N57:N58"/>
    <mergeCell ref="T58:U58"/>
    <mergeCell ref="A57:A58"/>
    <mergeCell ref="B57:B58"/>
    <mergeCell ref="C57:C58"/>
    <mergeCell ref="D57:D58"/>
    <mergeCell ref="H57:H58"/>
    <mergeCell ref="I57:I58"/>
    <mergeCell ref="J59:J60"/>
    <mergeCell ref="K59:K60"/>
    <mergeCell ref="L59:L60"/>
    <mergeCell ref="M59:M60"/>
    <mergeCell ref="N59:N60"/>
    <mergeCell ref="T60:U60"/>
    <mergeCell ref="A59:A60"/>
    <mergeCell ref="B59:B60"/>
    <mergeCell ref="C59:C60"/>
    <mergeCell ref="D59:D60"/>
    <mergeCell ref="H59:H60"/>
    <mergeCell ref="I59:I60"/>
  </mergeCells>
  <pageMargins left="0.31496062992125984" right="0.70866141732283472" top="0.31496062992125984" bottom="0.31496062992125984" header="0.19685039370078741" footer="0.19685039370078741"/>
  <pageSetup paperSize="9" scale="5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5"/>
  <sheetViews>
    <sheetView tabSelected="1" topLeftCell="A38" zoomScale="120" zoomScaleNormal="120" workbookViewId="0">
      <selection activeCell="A54" sqref="A54:N54"/>
    </sheetView>
  </sheetViews>
  <sheetFormatPr defaultRowHeight="15" x14ac:dyDescent="0.25"/>
  <cols>
    <col min="1" max="1" width="5.7109375" customWidth="1"/>
    <col min="2" max="2" width="23.28515625" customWidth="1"/>
    <col min="3" max="3" width="6.28515625" customWidth="1"/>
    <col min="4" max="4" width="4.42578125" customWidth="1"/>
    <col min="5" max="5" width="12" customWidth="1"/>
    <col min="6" max="6" width="12.28515625" customWidth="1"/>
    <col min="7" max="7" width="12.5703125" customWidth="1"/>
    <col min="8" max="9" width="9.140625" customWidth="1"/>
    <col min="11" max="11" width="11.42578125" customWidth="1"/>
    <col min="12" max="12" width="9.140625" customWidth="1"/>
    <col min="14" max="14" width="20.85546875" customWidth="1"/>
  </cols>
  <sheetData>
    <row r="1" spans="1:14" ht="20.25" x14ac:dyDescent="0.25">
      <c r="A1" s="53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 ht="26.25" customHeight="1" x14ac:dyDescent="0.25">
      <c r="A2" s="54" t="s">
        <v>8</v>
      </c>
      <c r="B2" s="54" t="s">
        <v>9</v>
      </c>
      <c r="C2" s="54" t="s">
        <v>0</v>
      </c>
      <c r="D2" s="54" t="s">
        <v>1</v>
      </c>
      <c r="E2" s="55" t="s">
        <v>7</v>
      </c>
      <c r="F2" s="55"/>
      <c r="G2" s="55"/>
      <c r="H2" s="55" t="s">
        <v>13</v>
      </c>
      <c r="I2" s="55"/>
      <c r="J2" s="55"/>
      <c r="K2" s="54" t="s">
        <v>14</v>
      </c>
      <c r="L2" s="54"/>
      <c r="M2" s="54"/>
      <c r="N2" s="54"/>
    </row>
    <row r="3" spans="1:14" ht="199.5" x14ac:dyDescent="0.25">
      <c r="A3" s="54"/>
      <c r="B3" s="54"/>
      <c r="C3" s="54"/>
      <c r="D3" s="54"/>
      <c r="E3" s="11" t="s">
        <v>10</v>
      </c>
      <c r="F3" s="11" t="s">
        <v>11</v>
      </c>
      <c r="G3" s="11" t="s">
        <v>12</v>
      </c>
      <c r="H3" s="11" t="s">
        <v>3</v>
      </c>
      <c r="I3" s="12" t="s">
        <v>2</v>
      </c>
      <c r="J3" s="12" t="s">
        <v>16</v>
      </c>
      <c r="K3" s="13" t="s">
        <v>17</v>
      </c>
      <c r="L3" s="11" t="s">
        <v>4</v>
      </c>
      <c r="M3" s="11" t="s">
        <v>5</v>
      </c>
      <c r="N3" s="11" t="s">
        <v>15</v>
      </c>
    </row>
    <row r="4" spans="1:14" ht="24.75" customHeight="1" x14ac:dyDescent="0.25">
      <c r="A4" s="11">
        <v>1</v>
      </c>
      <c r="B4" s="11">
        <v>2</v>
      </c>
      <c r="C4" s="11">
        <v>3</v>
      </c>
      <c r="D4" s="11">
        <v>4</v>
      </c>
      <c r="E4" s="11">
        <v>5</v>
      </c>
      <c r="F4" s="11">
        <v>6</v>
      </c>
      <c r="G4" s="11">
        <v>7</v>
      </c>
      <c r="H4" s="11">
        <v>10</v>
      </c>
      <c r="I4" s="11">
        <v>11</v>
      </c>
      <c r="J4" s="11">
        <v>12</v>
      </c>
      <c r="K4" s="11">
        <v>13</v>
      </c>
      <c r="L4" s="11">
        <v>14</v>
      </c>
      <c r="M4" s="11">
        <v>15</v>
      </c>
      <c r="N4" s="11">
        <v>16</v>
      </c>
    </row>
    <row r="5" spans="1:14" ht="30" customHeight="1" x14ac:dyDescent="0.25">
      <c r="A5" s="45">
        <v>1</v>
      </c>
      <c r="B5" s="47" t="s">
        <v>23</v>
      </c>
      <c r="C5" s="48" t="s">
        <v>42</v>
      </c>
      <c r="D5" s="49">
        <v>5</v>
      </c>
      <c r="E5" s="14" t="s">
        <v>24</v>
      </c>
      <c r="F5" s="14" t="s">
        <v>24</v>
      </c>
      <c r="G5" s="14" t="s">
        <v>25</v>
      </c>
      <c r="H5" s="50">
        <f>(E6+F6+G6)/3</f>
        <v>185</v>
      </c>
      <c r="I5" s="51">
        <f>SQRT(((SUM((POWER(G6-H5,2)),(POWER(F6-H5,2)),(POWER(E6-H5,2)))/(COLUMNS(E5:G6)-1))))</f>
        <v>22.06807649071391</v>
      </c>
      <c r="J5" s="70">
        <f t="shared" ref="J5" si="0">I5/H5*100</f>
        <v>11.928689994980491</v>
      </c>
      <c r="K5" s="50">
        <f t="shared" ref="K5" si="1">((D5/3)*(SUM(E6:G6)))</f>
        <v>925</v>
      </c>
      <c r="L5" s="50">
        <f>K5/D5</f>
        <v>185</v>
      </c>
      <c r="M5" s="50">
        <f t="shared" ref="M5" si="2">ROUNDDOWN(L5,2)</f>
        <v>185</v>
      </c>
      <c r="N5" s="50">
        <f>M5*D5</f>
        <v>925</v>
      </c>
    </row>
    <row r="6" spans="1:14" x14ac:dyDescent="0.25">
      <c r="A6" s="46"/>
      <c r="B6" s="47"/>
      <c r="C6" s="48"/>
      <c r="D6" s="49"/>
      <c r="E6" s="5">
        <v>206</v>
      </c>
      <c r="F6" s="5">
        <v>187</v>
      </c>
      <c r="G6" s="5">
        <v>162</v>
      </c>
      <c r="H6" s="46"/>
      <c r="I6" s="52"/>
      <c r="J6" s="71"/>
      <c r="K6" s="46"/>
      <c r="L6" s="46"/>
      <c r="M6" s="46"/>
      <c r="N6" s="46"/>
    </row>
    <row r="7" spans="1:14" ht="30" customHeight="1" x14ac:dyDescent="0.25">
      <c r="A7" s="45">
        <v>2</v>
      </c>
      <c r="B7" s="47" t="s">
        <v>26</v>
      </c>
      <c r="C7" s="48" t="s">
        <v>21</v>
      </c>
      <c r="D7" s="49">
        <v>10</v>
      </c>
      <c r="E7" s="14" t="s">
        <v>27</v>
      </c>
      <c r="F7" s="14" t="s">
        <v>27</v>
      </c>
      <c r="G7" s="14" t="s">
        <v>27</v>
      </c>
      <c r="H7" s="50">
        <f>(E8+F8+G8)/3</f>
        <v>90.38666666666667</v>
      </c>
      <c r="I7" s="51">
        <f>SQRT(((SUM((POWER(G8-H7,2)),(POWER(F8-H7,2)),(POWER(E8-H7,2)))/(COLUMNS(E7:G8)-1))))</f>
        <v>5.0074477863811389</v>
      </c>
      <c r="J7" s="51">
        <f t="shared" ref="J7" si="3">I7/H7*100</f>
        <v>5.5400292665376227</v>
      </c>
      <c r="K7" s="50">
        <f t="shared" ref="K7" si="4">((D7/3)*(SUM(E8:G8)))</f>
        <v>903.86666666666679</v>
      </c>
      <c r="L7" s="50">
        <f>K7/D7</f>
        <v>90.386666666666684</v>
      </c>
      <c r="M7" s="50">
        <f t="shared" ref="M7" si="5">ROUNDDOWN(L7,2)</f>
        <v>90.38</v>
      </c>
      <c r="N7" s="50">
        <f>M7*D7</f>
        <v>903.8</v>
      </c>
    </row>
    <row r="8" spans="1:14" ht="24" customHeight="1" x14ac:dyDescent="0.25">
      <c r="A8" s="46"/>
      <c r="B8" s="47"/>
      <c r="C8" s="48"/>
      <c r="D8" s="49"/>
      <c r="E8" s="5">
        <v>91.26</v>
      </c>
      <c r="F8" s="5">
        <v>94.9</v>
      </c>
      <c r="G8" s="5">
        <v>85</v>
      </c>
      <c r="H8" s="46"/>
      <c r="I8" s="52"/>
      <c r="J8" s="52"/>
      <c r="K8" s="46"/>
      <c r="L8" s="46"/>
      <c r="M8" s="46"/>
      <c r="N8" s="46"/>
    </row>
    <row r="9" spans="1:14" ht="25.5" customHeight="1" x14ac:dyDescent="0.25">
      <c r="A9" s="45">
        <v>3</v>
      </c>
      <c r="B9" s="47" t="s">
        <v>28</v>
      </c>
      <c r="C9" s="48" t="s">
        <v>21</v>
      </c>
      <c r="D9" s="49">
        <v>7</v>
      </c>
      <c r="E9" s="14" t="s">
        <v>24</v>
      </c>
      <c r="F9" s="14" t="s">
        <v>24</v>
      </c>
      <c r="G9" s="14" t="s">
        <v>24</v>
      </c>
      <c r="H9" s="50">
        <f>(E10+F10+G10)/3</f>
        <v>440.33333333333331</v>
      </c>
      <c r="I9" s="51">
        <f>SQRT(((SUM((POWER(G10-H9,2)),(POWER(F10-H9,2)),(POWER(E10-H9,2)))/(COLUMNS(E9:G10)-1))))</f>
        <v>48.013886880082232</v>
      </c>
      <c r="J9" s="51">
        <f t="shared" ref="J9" si="6">I9/H9*100</f>
        <v>10.903986422425943</v>
      </c>
      <c r="K9" s="50">
        <f t="shared" ref="K9" si="7">((D9/3)*(SUM(E10:G10)))</f>
        <v>3082.3333333333335</v>
      </c>
      <c r="L9" s="50">
        <f>K9/D9</f>
        <v>440.33333333333337</v>
      </c>
      <c r="M9" s="50">
        <f t="shared" ref="M9" si="8">ROUNDDOWN(L9,2)</f>
        <v>440.33</v>
      </c>
      <c r="N9" s="50">
        <f>M9*D9</f>
        <v>3082.31</v>
      </c>
    </row>
    <row r="10" spans="1:14" ht="17.25" customHeight="1" x14ac:dyDescent="0.25">
      <c r="A10" s="46"/>
      <c r="B10" s="47"/>
      <c r="C10" s="48"/>
      <c r="D10" s="49"/>
      <c r="E10" s="5">
        <v>439</v>
      </c>
      <c r="F10" s="5">
        <v>489</v>
      </c>
      <c r="G10" s="5">
        <v>393</v>
      </c>
      <c r="H10" s="46"/>
      <c r="I10" s="52"/>
      <c r="J10" s="52"/>
      <c r="K10" s="46"/>
      <c r="L10" s="46"/>
      <c r="M10" s="46"/>
      <c r="N10" s="46"/>
    </row>
    <row r="11" spans="1:14" ht="29.25" customHeight="1" x14ac:dyDescent="0.25">
      <c r="A11" s="45">
        <v>4</v>
      </c>
      <c r="B11" s="47" t="s">
        <v>29</v>
      </c>
      <c r="C11" s="48" t="s">
        <v>21</v>
      </c>
      <c r="D11" s="49">
        <v>2</v>
      </c>
      <c r="E11" s="14" t="s">
        <v>24</v>
      </c>
      <c r="F11" s="14" t="s">
        <v>24</v>
      </c>
      <c r="G11" s="14" t="s">
        <v>24</v>
      </c>
      <c r="H11" s="50">
        <f>(E12+F12+G12)/3</f>
        <v>1717.33</v>
      </c>
      <c r="I11" s="51">
        <f>SQRT(((SUM((POWER(G12-H11,2)),(POWER(F12-H11,2)),(POWER(E12-H11,2)))/(COLUMNS(E11:G12)-1))))</f>
        <v>92.125456308232216</v>
      </c>
      <c r="J11" s="51">
        <f t="shared" ref="J11" si="9">I11/H11*100</f>
        <v>5.364458566975026</v>
      </c>
      <c r="K11" s="50">
        <f t="shared" ref="K11" si="10">((D11/3)*(SUM(E12:G12)))</f>
        <v>3434.66</v>
      </c>
      <c r="L11" s="50">
        <f>K11/D11</f>
        <v>1717.33</v>
      </c>
      <c r="M11" s="50">
        <f t="shared" ref="M11" si="11">ROUNDDOWN(L11,2)</f>
        <v>1717.33</v>
      </c>
      <c r="N11" s="50">
        <f>M11*D11</f>
        <v>3434.66</v>
      </c>
    </row>
    <row r="12" spans="1:14" ht="19.5" customHeight="1" x14ac:dyDescent="0.25">
      <c r="A12" s="46"/>
      <c r="B12" s="47"/>
      <c r="C12" s="48"/>
      <c r="D12" s="49"/>
      <c r="E12" s="5">
        <v>1635.3</v>
      </c>
      <c r="F12" s="5">
        <v>1699.69</v>
      </c>
      <c r="G12" s="5">
        <v>1817</v>
      </c>
      <c r="H12" s="46"/>
      <c r="I12" s="52"/>
      <c r="J12" s="52"/>
      <c r="K12" s="46"/>
      <c r="L12" s="46"/>
      <c r="M12" s="46"/>
      <c r="N12" s="46"/>
    </row>
    <row r="13" spans="1:14" ht="31.5" customHeight="1" x14ac:dyDescent="0.25">
      <c r="A13" s="45">
        <v>5</v>
      </c>
      <c r="B13" s="47" t="s">
        <v>30</v>
      </c>
      <c r="C13" s="48" t="s">
        <v>19</v>
      </c>
      <c r="D13" s="49">
        <v>1</v>
      </c>
      <c r="E13" s="14" t="s">
        <v>24</v>
      </c>
      <c r="F13" s="14" t="s">
        <v>24</v>
      </c>
      <c r="G13" s="14" t="s">
        <v>24</v>
      </c>
      <c r="H13" s="50">
        <f>(E14+F14+G14)/3</f>
        <v>745.32999999999993</v>
      </c>
      <c r="I13" s="51">
        <f>SQRT(((SUM((POWER(G14-H13,2)),(POWER(F14-H13,2)),(POWER(E14-H13,2)))/(COLUMNS(E13:G14)-1))))</f>
        <v>76.309807364453476</v>
      </c>
      <c r="J13" s="51">
        <f t="shared" ref="J13" si="12">I13/H13*100</f>
        <v>10.238392036340075</v>
      </c>
      <c r="K13" s="50">
        <f t="shared" ref="K13" si="13">((D13/3)*(SUM(E14:G14)))</f>
        <v>745.32999999999993</v>
      </c>
      <c r="L13" s="50">
        <f>K13/D13</f>
        <v>745.32999999999993</v>
      </c>
      <c r="M13" s="50">
        <f t="shared" ref="M13" si="14">ROUNDDOWN(L13,2)</f>
        <v>745.33</v>
      </c>
      <c r="N13" s="50">
        <f>M13*D13</f>
        <v>745.33</v>
      </c>
    </row>
    <row r="14" spans="1:14" ht="19.5" customHeight="1" x14ac:dyDescent="0.25">
      <c r="A14" s="46"/>
      <c r="B14" s="47"/>
      <c r="C14" s="48"/>
      <c r="D14" s="49"/>
      <c r="E14" s="5">
        <v>769</v>
      </c>
      <c r="F14" s="5">
        <v>659.99</v>
      </c>
      <c r="G14" s="5">
        <v>807</v>
      </c>
      <c r="H14" s="46"/>
      <c r="I14" s="52"/>
      <c r="J14" s="52"/>
      <c r="K14" s="46"/>
      <c r="L14" s="46"/>
      <c r="M14" s="46"/>
      <c r="N14" s="46"/>
    </row>
    <row r="15" spans="1:14" ht="24" customHeight="1" x14ac:dyDescent="0.25">
      <c r="A15" s="45">
        <v>6</v>
      </c>
      <c r="B15" s="47" t="s">
        <v>31</v>
      </c>
      <c r="C15" s="48" t="s">
        <v>19</v>
      </c>
      <c r="D15" s="49">
        <v>4</v>
      </c>
      <c r="E15" s="14" t="s">
        <v>24</v>
      </c>
      <c r="F15" s="14" t="s">
        <v>24</v>
      </c>
      <c r="G15" s="14" t="s">
        <v>24</v>
      </c>
      <c r="H15" s="50">
        <f>(E16+F16+G16)/3</f>
        <v>365.99666666666667</v>
      </c>
      <c r="I15" s="51">
        <f>SQRT(((SUM((POWER(G16-H15,2)),(POWER(F16-H15,2)),(POWER(E16-H15,2)))/(COLUMNS(E15:G16)-1))))</f>
        <v>85.777386491623375</v>
      </c>
      <c r="J15" s="51">
        <f t="shared" ref="J15" si="15">I15/H15*100</f>
        <v>23.436657845232663</v>
      </c>
      <c r="K15" s="50">
        <f t="shared" ref="K15" si="16">((D15/3)*(SUM(E16:G16)))</f>
        <v>1463.9866666666667</v>
      </c>
      <c r="L15" s="50">
        <f>K15/D15</f>
        <v>365.99666666666667</v>
      </c>
      <c r="M15" s="50">
        <f t="shared" ref="M15" si="17">ROUNDDOWN(L15,2)</f>
        <v>365.99</v>
      </c>
      <c r="N15" s="50">
        <f>M15*D15</f>
        <v>1463.96</v>
      </c>
    </row>
    <row r="16" spans="1:14" ht="15.75" customHeight="1" x14ac:dyDescent="0.25">
      <c r="A16" s="46"/>
      <c r="B16" s="47"/>
      <c r="C16" s="48"/>
      <c r="D16" s="49"/>
      <c r="E16" s="5">
        <v>459</v>
      </c>
      <c r="F16" s="5">
        <v>289.99</v>
      </c>
      <c r="G16" s="5">
        <v>349</v>
      </c>
      <c r="H16" s="46"/>
      <c r="I16" s="52"/>
      <c r="J16" s="52"/>
      <c r="K16" s="46"/>
      <c r="L16" s="46"/>
      <c r="M16" s="46"/>
      <c r="N16" s="46"/>
    </row>
    <row r="17" spans="1:14" ht="29.25" customHeight="1" x14ac:dyDescent="0.25">
      <c r="A17" s="45">
        <v>7</v>
      </c>
      <c r="B17" s="47" t="s">
        <v>32</v>
      </c>
      <c r="C17" s="48" t="s">
        <v>19</v>
      </c>
      <c r="D17" s="49">
        <v>1</v>
      </c>
      <c r="E17" s="14" t="s">
        <v>24</v>
      </c>
      <c r="F17" s="14" t="s">
        <v>24</v>
      </c>
      <c r="G17" s="14" t="s">
        <v>24</v>
      </c>
      <c r="H17" s="50">
        <f>(E18+F18+G18)/3</f>
        <v>593.6633333333333</v>
      </c>
      <c r="I17" s="51">
        <f>SQRT(((SUM((POWER(G18-H17,2)),(POWER(F18-H17,2)),(POWER(E18-H17,2)))/(COLUMNS(E17:G18)-1))))</f>
        <v>60.346251195358718</v>
      </c>
      <c r="J17" s="51">
        <f t="shared" ref="J17" si="18">I17/H17*100</f>
        <v>10.165062891205238</v>
      </c>
      <c r="K17" s="50">
        <f t="shared" ref="K17" si="19">((D17/3)*(SUM(E18:G18)))</f>
        <v>593.6633333333333</v>
      </c>
      <c r="L17" s="50">
        <f>K17/D17</f>
        <v>593.6633333333333</v>
      </c>
      <c r="M17" s="50">
        <f t="shared" ref="M17" si="20">ROUNDDOWN(L17,2)</f>
        <v>593.66</v>
      </c>
      <c r="N17" s="50">
        <f>M17*D17</f>
        <v>593.66</v>
      </c>
    </row>
    <row r="18" spans="1:14" ht="9.75" customHeight="1" x14ac:dyDescent="0.25">
      <c r="A18" s="46"/>
      <c r="B18" s="47"/>
      <c r="C18" s="48"/>
      <c r="D18" s="49"/>
      <c r="E18" s="5">
        <v>659.99</v>
      </c>
      <c r="F18" s="5">
        <v>542</v>
      </c>
      <c r="G18" s="5">
        <v>579</v>
      </c>
      <c r="H18" s="46"/>
      <c r="I18" s="52"/>
      <c r="J18" s="52"/>
      <c r="K18" s="46"/>
      <c r="L18" s="46"/>
      <c r="M18" s="46"/>
      <c r="N18" s="46"/>
    </row>
    <row r="19" spans="1:14" ht="30.75" customHeight="1" x14ac:dyDescent="0.25">
      <c r="A19" s="45">
        <v>8</v>
      </c>
      <c r="B19" s="47" t="s">
        <v>33</v>
      </c>
      <c r="C19" s="48" t="s">
        <v>21</v>
      </c>
      <c r="D19" s="49">
        <v>4</v>
      </c>
      <c r="E19" s="14" t="s">
        <v>24</v>
      </c>
      <c r="F19" s="14" t="s">
        <v>24</v>
      </c>
      <c r="G19" s="14" t="s">
        <v>24</v>
      </c>
      <c r="H19" s="50">
        <f>(E20+F20+G20)/3</f>
        <v>383.33</v>
      </c>
      <c r="I19" s="51">
        <f>SQRT(((SUM((POWER(G20-H19,2)),(POWER(F20-H19,2)),(POWER(E20-H19,2)))/(COLUMNS(E19:G20)-1))))</f>
        <v>74.737384888688752</v>
      </c>
      <c r="J19" s="51">
        <f t="shared" ref="J19" si="21">I19/H19*100</f>
        <v>19.496878639472193</v>
      </c>
      <c r="K19" s="50">
        <f t="shared" ref="K19" si="22">((D19/3)*(SUM(E20:G20)))</f>
        <v>1533.32</v>
      </c>
      <c r="L19" s="50">
        <f>K19/D19</f>
        <v>383.33</v>
      </c>
      <c r="M19" s="50">
        <f t="shared" ref="M19" si="23">ROUNDDOWN(L19,2)</f>
        <v>383.33</v>
      </c>
      <c r="N19" s="50">
        <f>M19*D19</f>
        <v>1533.32</v>
      </c>
    </row>
    <row r="20" spans="1:14" ht="15.75" customHeight="1" x14ac:dyDescent="0.25">
      <c r="A20" s="46"/>
      <c r="B20" s="47"/>
      <c r="C20" s="48"/>
      <c r="D20" s="49"/>
      <c r="E20" s="5">
        <v>399</v>
      </c>
      <c r="F20" s="5">
        <v>448.99</v>
      </c>
      <c r="G20" s="5">
        <v>302</v>
      </c>
      <c r="H20" s="46"/>
      <c r="I20" s="52"/>
      <c r="J20" s="52"/>
      <c r="K20" s="46"/>
      <c r="L20" s="46"/>
      <c r="M20" s="46"/>
      <c r="N20" s="46"/>
    </row>
    <row r="21" spans="1:14" ht="24" customHeight="1" x14ac:dyDescent="0.25">
      <c r="A21" s="64">
        <v>9</v>
      </c>
      <c r="B21" s="66" t="s">
        <v>34</v>
      </c>
      <c r="C21" s="64" t="s">
        <v>19</v>
      </c>
      <c r="D21" s="64">
        <v>2</v>
      </c>
      <c r="E21" s="14" t="s">
        <v>24</v>
      </c>
      <c r="F21" s="14" t="s">
        <v>24</v>
      </c>
      <c r="G21" s="14" t="s">
        <v>24</v>
      </c>
      <c r="H21" s="50">
        <f>(E22+F22+G22)/3</f>
        <v>788.33333333333337</v>
      </c>
      <c r="I21" s="51">
        <f>SQRT(((SUM((POWER(G22-H21,2)),(POWER(F22-H21,2)),(POWER(E22-H21,2)))/(COLUMNS(E21:G22)-1))))</f>
        <v>72.947469684241497</v>
      </c>
      <c r="J21" s="51">
        <f t="shared" ref="J21" si="24">I21/H21*100</f>
        <v>9.2533788182970191</v>
      </c>
      <c r="K21" s="50">
        <f t="shared" ref="K21" si="25">((D21/3)*(SUM(E22:G22)))</f>
        <v>1576.6666666666665</v>
      </c>
      <c r="L21" s="50">
        <f>K21/D21</f>
        <v>788.33333333333326</v>
      </c>
      <c r="M21" s="50">
        <f t="shared" ref="M21" si="26">ROUNDDOWN(L21,2)</f>
        <v>788.33</v>
      </c>
      <c r="N21" s="50">
        <f>M21*D21</f>
        <v>1576.66</v>
      </c>
    </row>
    <row r="22" spans="1:14" ht="12" customHeight="1" x14ac:dyDescent="0.25">
      <c r="A22" s="65"/>
      <c r="B22" s="67"/>
      <c r="C22" s="65"/>
      <c r="D22" s="65"/>
      <c r="E22" s="29">
        <v>769</v>
      </c>
      <c r="F22" s="29">
        <v>727</v>
      </c>
      <c r="G22" s="29">
        <v>869</v>
      </c>
      <c r="H22" s="46"/>
      <c r="I22" s="52"/>
      <c r="J22" s="52"/>
      <c r="K22" s="46"/>
      <c r="L22" s="46"/>
      <c r="M22" s="46"/>
      <c r="N22" s="46"/>
    </row>
    <row r="23" spans="1:14" ht="30" customHeight="1" x14ac:dyDescent="0.25">
      <c r="A23" s="64">
        <v>10</v>
      </c>
      <c r="B23" s="66" t="s">
        <v>35</v>
      </c>
      <c r="C23" s="64" t="s">
        <v>21</v>
      </c>
      <c r="D23" s="64">
        <v>1</v>
      </c>
      <c r="E23" s="14" t="s">
        <v>24</v>
      </c>
      <c r="F23" s="14" t="s">
        <v>22</v>
      </c>
      <c r="G23" s="14" t="s">
        <v>27</v>
      </c>
      <c r="H23" s="50">
        <f>(E24+F24+G24)/3</f>
        <v>210</v>
      </c>
      <c r="I23" s="51">
        <f>SQRT(((SUM((POWER(G24-H23,2)),(POWER(F24-H23,2)),(POWER(E24-H23,2)))/(COLUMNS(E23:G24)-1))))</f>
        <v>30.512292604784715</v>
      </c>
      <c r="J23" s="51">
        <f t="shared" ref="J23" si="27">I23/H23*100</f>
        <v>14.529663145135579</v>
      </c>
      <c r="K23" s="50">
        <f t="shared" ref="K23" si="28">((D23/3)*(SUM(E24:G24)))</f>
        <v>210</v>
      </c>
      <c r="L23" s="50">
        <f>K23/D23</f>
        <v>210</v>
      </c>
      <c r="M23" s="50">
        <f t="shared" ref="M23" si="29">ROUNDDOWN(L23,2)</f>
        <v>210</v>
      </c>
      <c r="N23" s="50">
        <f>M23*D23</f>
        <v>210</v>
      </c>
    </row>
    <row r="24" spans="1:14" ht="16.5" customHeight="1" x14ac:dyDescent="0.25">
      <c r="A24" s="65"/>
      <c r="B24" s="67"/>
      <c r="C24" s="65"/>
      <c r="D24" s="65"/>
      <c r="E24" s="29">
        <v>176</v>
      </c>
      <c r="F24" s="29">
        <v>219</v>
      </c>
      <c r="G24" s="29">
        <v>235</v>
      </c>
      <c r="H24" s="46"/>
      <c r="I24" s="52"/>
      <c r="J24" s="52"/>
      <c r="K24" s="46"/>
      <c r="L24" s="46"/>
      <c r="M24" s="46"/>
      <c r="N24" s="46"/>
    </row>
    <row r="25" spans="1:14" ht="27.75" customHeight="1" x14ac:dyDescent="0.25">
      <c r="A25" s="64">
        <v>11</v>
      </c>
      <c r="B25" s="66" t="s">
        <v>36</v>
      </c>
      <c r="C25" s="64" t="s">
        <v>21</v>
      </c>
      <c r="D25" s="64">
        <v>2</v>
      </c>
      <c r="E25" s="14" t="s">
        <v>24</v>
      </c>
      <c r="F25" s="14" t="s">
        <v>24</v>
      </c>
      <c r="G25" s="14" t="s">
        <v>27</v>
      </c>
      <c r="H25" s="50">
        <f>(E26+F26+G26)/3</f>
        <v>106.75</v>
      </c>
      <c r="I25" s="51">
        <f>SQRT(((SUM((POWER(G26-H25,2)),(POWER(F26-H25,2)),(POWER(E26-H25,2)))/(COLUMNS(E25:G26)-1))))</f>
        <v>16.122577337386229</v>
      </c>
      <c r="J25" s="51">
        <f t="shared" ref="J25" si="30">I25/H25*100</f>
        <v>15.103116943687333</v>
      </c>
      <c r="K25" s="50">
        <f t="shared" ref="K25" si="31">((D25/3)*(SUM(E26:G26)))</f>
        <v>213.5</v>
      </c>
      <c r="L25" s="50">
        <f>K25/D25</f>
        <v>106.75</v>
      </c>
      <c r="M25" s="50">
        <f t="shared" ref="M25" si="32">ROUNDDOWN(L25,2)</f>
        <v>106.75</v>
      </c>
      <c r="N25" s="50">
        <f>M25*D25</f>
        <v>213.5</v>
      </c>
    </row>
    <row r="26" spans="1:14" ht="12.75" customHeight="1" x14ac:dyDescent="0.25">
      <c r="A26" s="65"/>
      <c r="B26" s="67"/>
      <c r="C26" s="65"/>
      <c r="D26" s="65"/>
      <c r="E26" s="29">
        <v>89.25</v>
      </c>
      <c r="F26" s="29">
        <v>110</v>
      </c>
      <c r="G26" s="29">
        <v>121</v>
      </c>
      <c r="H26" s="46"/>
      <c r="I26" s="52"/>
      <c r="J26" s="52"/>
      <c r="K26" s="46"/>
      <c r="L26" s="46"/>
      <c r="M26" s="46"/>
      <c r="N26" s="46"/>
    </row>
    <row r="27" spans="1:14" ht="26.25" customHeight="1" x14ac:dyDescent="0.25">
      <c r="A27" s="64">
        <v>12</v>
      </c>
      <c r="B27" s="66" t="s">
        <v>37</v>
      </c>
      <c r="C27" s="64" t="s">
        <v>21</v>
      </c>
      <c r="D27" s="64">
        <v>15</v>
      </c>
      <c r="E27" s="14" t="s">
        <v>24</v>
      </c>
      <c r="F27" s="14" t="s">
        <v>24</v>
      </c>
      <c r="G27" s="14" t="s">
        <v>27</v>
      </c>
      <c r="H27" s="50">
        <f>(E28+F28+G28)/3</f>
        <v>257.33333333333331</v>
      </c>
      <c r="I27" s="51">
        <f>SQRT(((SUM((POWER(G28-H27,2)),(POWER(F28-H27,2)),(POWER(E28-H27,2)))/(COLUMNS(E27:G28)-1))))</f>
        <v>52.309973555081569</v>
      </c>
      <c r="J27" s="51">
        <f t="shared" ref="J27" si="33">I27/H27*100</f>
        <v>20.327709930731181</v>
      </c>
      <c r="K27" s="50">
        <f t="shared" ref="K27" si="34">((D27/3)*(SUM(E28:G28)))</f>
        <v>3860</v>
      </c>
      <c r="L27" s="50">
        <f>K27/D27</f>
        <v>257.33333333333331</v>
      </c>
      <c r="M27" s="50">
        <f t="shared" ref="M27" si="35">ROUNDDOWN(L27,2)</f>
        <v>257.33</v>
      </c>
      <c r="N27" s="50">
        <f>M27*D27</f>
        <v>3859.95</v>
      </c>
    </row>
    <row r="28" spans="1:14" ht="12" customHeight="1" x14ac:dyDescent="0.25">
      <c r="A28" s="65"/>
      <c r="B28" s="67"/>
      <c r="C28" s="65"/>
      <c r="D28" s="65"/>
      <c r="E28" s="29">
        <v>290</v>
      </c>
      <c r="F28" s="29">
        <v>197</v>
      </c>
      <c r="G28" s="29">
        <v>285</v>
      </c>
      <c r="H28" s="46"/>
      <c r="I28" s="52"/>
      <c r="J28" s="52"/>
      <c r="K28" s="46"/>
      <c r="L28" s="46"/>
      <c r="M28" s="46"/>
      <c r="N28" s="46"/>
    </row>
    <row r="29" spans="1:14" ht="25.5" customHeight="1" x14ac:dyDescent="0.25">
      <c r="A29" s="64">
        <v>13</v>
      </c>
      <c r="B29" s="66" t="s">
        <v>38</v>
      </c>
      <c r="C29" s="64" t="s">
        <v>42</v>
      </c>
      <c r="D29" s="64">
        <v>15</v>
      </c>
      <c r="E29" s="14" t="s">
        <v>24</v>
      </c>
      <c r="F29" s="14" t="s">
        <v>24</v>
      </c>
      <c r="G29" s="14" t="s">
        <v>24</v>
      </c>
      <c r="H29" s="50">
        <f>(E30+F30+G30)/3</f>
        <v>151.66666666666666</v>
      </c>
      <c r="I29" s="51">
        <f>SQRT(((SUM((POWER(G30-H29,2)),(POWER(F30-H29,2)),(POWER(E30-H29,2)))/(COLUMNS(E29:G30)-1))))</f>
        <v>12.220201853215572</v>
      </c>
      <c r="J29" s="51">
        <f t="shared" ref="J29" si="36">I29/H29*100</f>
        <v>8.0572759471751034</v>
      </c>
      <c r="K29" s="50">
        <f t="shared" ref="K29" si="37">((D29/3)*(SUM(E30:G30)))</f>
        <v>2275</v>
      </c>
      <c r="L29" s="50">
        <f>K29/D29</f>
        <v>151.66666666666666</v>
      </c>
      <c r="M29" s="50">
        <f t="shared" ref="M29" si="38">ROUNDDOWN(L29,2)</f>
        <v>151.66</v>
      </c>
      <c r="N29" s="50">
        <f>M29*D29</f>
        <v>2274.9</v>
      </c>
    </row>
    <row r="30" spans="1:14" ht="15.75" customHeight="1" x14ac:dyDescent="0.25">
      <c r="A30" s="65"/>
      <c r="B30" s="67"/>
      <c r="C30" s="65"/>
      <c r="D30" s="65"/>
      <c r="E30" s="29">
        <v>141</v>
      </c>
      <c r="F30" s="29">
        <v>165</v>
      </c>
      <c r="G30" s="29">
        <v>149</v>
      </c>
      <c r="H30" s="46"/>
      <c r="I30" s="52"/>
      <c r="J30" s="52"/>
      <c r="K30" s="46"/>
      <c r="L30" s="46"/>
      <c r="M30" s="46"/>
      <c r="N30" s="46"/>
    </row>
    <row r="31" spans="1:14" ht="26.25" customHeight="1" x14ac:dyDescent="0.25">
      <c r="A31" s="64">
        <v>14</v>
      </c>
      <c r="B31" s="66" t="s">
        <v>39</v>
      </c>
      <c r="C31" s="64" t="s">
        <v>21</v>
      </c>
      <c r="D31" s="64">
        <v>60</v>
      </c>
      <c r="E31" s="14" t="s">
        <v>24</v>
      </c>
      <c r="F31" s="14" t="s">
        <v>24</v>
      </c>
      <c r="G31" s="14" t="s">
        <v>25</v>
      </c>
      <c r="H31" s="50">
        <f>(E32+F32+G32)/3</f>
        <v>27.53</v>
      </c>
      <c r="I31" s="51">
        <f>SQRT(((SUM((POWER(G32-H31,2)),(POWER(F32-H31,2)),(POWER(E32-H31,2)))/(COLUMNS(E31:G32)-1))))</f>
        <v>2.0812736485142929</v>
      </c>
      <c r="J31" s="70">
        <f t="shared" ref="J31" si="39">I31/H31*100</f>
        <v>7.560020517669062</v>
      </c>
      <c r="K31" s="50">
        <f t="shared" ref="K31" si="40">((D31/3)*(SUM(E32:G32)))</f>
        <v>1651.8000000000002</v>
      </c>
      <c r="L31" s="50">
        <f>K31/D31</f>
        <v>27.530000000000005</v>
      </c>
      <c r="M31" s="50">
        <f t="shared" ref="M31" si="41">ROUNDDOWN(L31,2)</f>
        <v>27.53</v>
      </c>
      <c r="N31" s="50">
        <f>M31*D31</f>
        <v>1651.8000000000002</v>
      </c>
    </row>
    <row r="32" spans="1:14" ht="15.75" customHeight="1" x14ac:dyDescent="0.25">
      <c r="A32" s="65"/>
      <c r="B32" s="67"/>
      <c r="C32" s="65"/>
      <c r="D32" s="65"/>
      <c r="E32" s="29">
        <v>26.69</v>
      </c>
      <c r="F32" s="29">
        <v>29.9</v>
      </c>
      <c r="G32" s="29">
        <v>26</v>
      </c>
      <c r="H32" s="46"/>
      <c r="I32" s="52"/>
      <c r="J32" s="72"/>
      <c r="K32" s="46"/>
      <c r="L32" s="46"/>
      <c r="M32" s="46"/>
      <c r="N32" s="46"/>
    </row>
    <row r="33" spans="1:14" ht="27" customHeight="1" x14ac:dyDescent="0.25">
      <c r="A33" s="64">
        <v>15</v>
      </c>
      <c r="B33" s="66" t="s">
        <v>40</v>
      </c>
      <c r="C33" s="64" t="s">
        <v>21</v>
      </c>
      <c r="D33" s="64">
        <v>2</v>
      </c>
      <c r="E33" s="14" t="s">
        <v>24</v>
      </c>
      <c r="F33" s="14" t="s">
        <v>24</v>
      </c>
      <c r="G33" s="14" t="s">
        <v>24</v>
      </c>
      <c r="H33" s="50">
        <f>(E34+F34+G34)/3</f>
        <v>2826</v>
      </c>
      <c r="I33" s="51">
        <f>SQRT(((SUM((POWER(G34-H33,2)),(POWER(F34-H33,2)),(POWER(E34-H33,2)))/(COLUMNS(E33:G34)-1))))</f>
        <v>212.45234759823202</v>
      </c>
      <c r="J33" s="51">
        <f t="shared" ref="J33" si="42">I33/H33*100</f>
        <v>7.5177759235043178</v>
      </c>
      <c r="K33" s="50">
        <f t="shared" ref="K33" si="43">((D33/3)*(SUM(E34:G34)))</f>
        <v>5652</v>
      </c>
      <c r="L33" s="50">
        <f>K33/D33</f>
        <v>2826</v>
      </c>
      <c r="M33" s="50">
        <f t="shared" ref="M33" si="44">ROUNDDOWN(L33,2)</f>
        <v>2826</v>
      </c>
      <c r="N33" s="50">
        <f>M33*D33</f>
        <v>5652</v>
      </c>
    </row>
    <row r="34" spans="1:14" ht="12.75" customHeight="1" x14ac:dyDescent="0.25">
      <c r="A34" s="65"/>
      <c r="B34" s="67"/>
      <c r="C34" s="65"/>
      <c r="D34" s="65"/>
      <c r="E34" s="29">
        <v>2990</v>
      </c>
      <c r="F34" s="29">
        <v>2586</v>
      </c>
      <c r="G34" s="29">
        <v>2902</v>
      </c>
      <c r="H34" s="46"/>
      <c r="I34" s="52"/>
      <c r="J34" s="52"/>
      <c r="K34" s="46"/>
      <c r="L34" s="46"/>
      <c r="M34" s="46"/>
      <c r="N34" s="46"/>
    </row>
    <row r="35" spans="1:14" ht="24.75" customHeight="1" x14ac:dyDescent="0.25">
      <c r="A35" s="64">
        <v>16</v>
      </c>
      <c r="B35" s="66" t="s">
        <v>41</v>
      </c>
      <c r="C35" s="64" t="s">
        <v>21</v>
      </c>
      <c r="D35" s="64">
        <v>2</v>
      </c>
      <c r="E35" s="14" t="s">
        <v>24</v>
      </c>
      <c r="F35" s="14" t="s">
        <v>24</v>
      </c>
      <c r="G35" s="14" t="s">
        <v>24</v>
      </c>
      <c r="H35" s="50">
        <f>(E36+F36+G36)/3</f>
        <v>4017</v>
      </c>
      <c r="I35" s="51">
        <f>SQRT(((SUM((POWER(G36-H35,2)),(POWER(F36-H35,2)),(POWER(E36-H35,2)))/(COLUMNS(E35:G36)-1))))</f>
        <v>644.91627363557825</v>
      </c>
      <c r="J35" s="51">
        <f t="shared" ref="J35" si="45">I35/H35*100</f>
        <v>16.054674474373371</v>
      </c>
      <c r="K35" s="50">
        <f t="shared" ref="K35" si="46">((D35/3)*(SUM(E36:G36)))</f>
        <v>8034</v>
      </c>
      <c r="L35" s="50">
        <f>K35/D35</f>
        <v>4017</v>
      </c>
      <c r="M35" s="50">
        <f t="shared" ref="M35" si="47">ROUNDDOWN(L35,2)</f>
        <v>4017</v>
      </c>
      <c r="N35" s="50">
        <f>M35*D35</f>
        <v>8034</v>
      </c>
    </row>
    <row r="36" spans="1:14" ht="13.5" customHeight="1" x14ac:dyDescent="0.25">
      <c r="A36" s="65"/>
      <c r="B36" s="67"/>
      <c r="C36" s="65"/>
      <c r="D36" s="65"/>
      <c r="E36" s="29">
        <v>4104</v>
      </c>
      <c r="F36" s="29">
        <v>4614</v>
      </c>
      <c r="G36" s="29">
        <v>3333</v>
      </c>
      <c r="H36" s="46"/>
      <c r="I36" s="52"/>
      <c r="J36" s="52"/>
      <c r="K36" s="46"/>
      <c r="L36" s="46"/>
      <c r="M36" s="46"/>
      <c r="N36" s="46"/>
    </row>
    <row r="37" spans="1:14" ht="28.5" customHeight="1" x14ac:dyDescent="0.25">
      <c r="A37" s="64">
        <v>17</v>
      </c>
      <c r="B37" s="66" t="s">
        <v>43</v>
      </c>
      <c r="C37" s="64" t="s">
        <v>21</v>
      </c>
      <c r="D37" s="64">
        <v>48</v>
      </c>
      <c r="E37" s="14" t="s">
        <v>27</v>
      </c>
      <c r="F37" s="14" t="s">
        <v>27</v>
      </c>
      <c r="G37" s="14" t="s">
        <v>27</v>
      </c>
      <c r="H37" s="62">
        <f>(E38+F38+G38)/3</f>
        <v>174.33333333333334</v>
      </c>
      <c r="I37" s="68">
        <f>SQRT(((SUM((POWER(G38-H37,2)),(POWER(F38-H37,2)),(POWER(E38-H37,2)))/(COLUMNS(E37:G38)-1))))</f>
        <v>12.858201014657272</v>
      </c>
      <c r="J37" s="68">
        <f t="shared" ref="J37" si="48">I37/H37*100</f>
        <v>7.3756411173942285</v>
      </c>
      <c r="K37" s="62">
        <f t="shared" ref="K37" si="49">((D37/3)*(SUM(E38:G38)))</f>
        <v>8368</v>
      </c>
      <c r="L37" s="62">
        <f>K37/D37</f>
        <v>174.33333333333334</v>
      </c>
      <c r="M37" s="62">
        <f t="shared" ref="M37" si="50">ROUNDDOWN(L37,2)</f>
        <v>174.33</v>
      </c>
      <c r="N37" s="62">
        <f>M37*D37</f>
        <v>8367.84</v>
      </c>
    </row>
    <row r="38" spans="1:14" ht="12" customHeight="1" x14ac:dyDescent="0.25">
      <c r="A38" s="65"/>
      <c r="B38" s="67"/>
      <c r="C38" s="65"/>
      <c r="D38" s="65"/>
      <c r="E38" s="29">
        <v>165</v>
      </c>
      <c r="F38" s="29">
        <v>189</v>
      </c>
      <c r="G38" s="29">
        <v>169</v>
      </c>
      <c r="H38" s="63"/>
      <c r="I38" s="69"/>
      <c r="J38" s="69"/>
      <c r="K38" s="63"/>
      <c r="L38" s="63"/>
      <c r="M38" s="63"/>
      <c r="N38" s="63"/>
    </row>
    <row r="39" spans="1:14" ht="28.5" customHeight="1" x14ac:dyDescent="0.25">
      <c r="A39" s="64">
        <v>18</v>
      </c>
      <c r="B39" s="66" t="s">
        <v>44</v>
      </c>
      <c r="C39" s="64" t="s">
        <v>21</v>
      </c>
      <c r="D39" s="64">
        <v>15</v>
      </c>
      <c r="E39" s="14" t="s">
        <v>27</v>
      </c>
      <c r="F39" s="14" t="s">
        <v>27</v>
      </c>
      <c r="G39" s="14" t="s">
        <v>25</v>
      </c>
      <c r="H39" s="62">
        <f>(E40+F40+G40)/3</f>
        <v>75</v>
      </c>
      <c r="I39" s="68">
        <f>SQRT(((SUM((POWER(G40-H39,2)),(POWER(F40-H39,2)),(POWER(E40-H39,2)))/(COLUMNS(E39:G40)-1))))</f>
        <v>10.440306508910551</v>
      </c>
      <c r="J39" s="68">
        <f t="shared" ref="J39" si="51">I39/H39*100</f>
        <v>13.9204086785474</v>
      </c>
      <c r="K39" s="62">
        <f t="shared" ref="K39" si="52">((D39/3)*(SUM(E40:G40)))</f>
        <v>1125</v>
      </c>
      <c r="L39" s="62">
        <f>K39/D39</f>
        <v>75</v>
      </c>
      <c r="M39" s="62">
        <f t="shared" ref="M39" si="53">ROUNDDOWN(L39,2)</f>
        <v>75</v>
      </c>
      <c r="N39" s="62">
        <f>M39*D39</f>
        <v>1125</v>
      </c>
    </row>
    <row r="40" spans="1:14" ht="16.5" customHeight="1" x14ac:dyDescent="0.25">
      <c r="A40" s="65"/>
      <c r="B40" s="67"/>
      <c r="C40" s="65"/>
      <c r="D40" s="65"/>
      <c r="E40" s="29">
        <v>68</v>
      </c>
      <c r="F40" s="29">
        <v>87</v>
      </c>
      <c r="G40" s="29">
        <v>70</v>
      </c>
      <c r="H40" s="63"/>
      <c r="I40" s="69"/>
      <c r="J40" s="69"/>
      <c r="K40" s="63"/>
      <c r="L40" s="63"/>
      <c r="M40" s="63"/>
      <c r="N40" s="63"/>
    </row>
    <row r="41" spans="1:14" ht="24" customHeight="1" x14ac:dyDescent="0.25">
      <c r="A41" s="64">
        <v>19</v>
      </c>
      <c r="B41" s="66" t="s">
        <v>45</v>
      </c>
      <c r="C41" s="64" t="s">
        <v>46</v>
      </c>
      <c r="D41" s="64">
        <v>15</v>
      </c>
      <c r="E41" s="14" t="s">
        <v>27</v>
      </c>
      <c r="F41" s="14" t="s">
        <v>27</v>
      </c>
      <c r="G41" s="14" t="s">
        <v>27</v>
      </c>
      <c r="H41" s="62">
        <f>(E42+F42+G42)/3</f>
        <v>67.23</v>
      </c>
      <c r="I41" s="68">
        <f>SQRT(((SUM((POWER(G42-H41,2)),(POWER(F42-H41,2)),(POWER(E42-H41,2)))/(COLUMNS(E41:G42)-1))))</f>
        <v>11.230302756381947</v>
      </c>
      <c r="J41" s="68">
        <f t="shared" ref="J41" si="54">I41/H41*100</f>
        <v>16.704302776114751</v>
      </c>
      <c r="K41" s="62">
        <f t="shared" ref="K41" si="55">((D41/3)*(SUM(E42:G42)))</f>
        <v>1008.45</v>
      </c>
      <c r="L41" s="62">
        <f>K41/D41</f>
        <v>67.23</v>
      </c>
      <c r="M41" s="62">
        <f t="shared" ref="M41" si="56">ROUNDDOWN(L41,2)</f>
        <v>67.23</v>
      </c>
      <c r="N41" s="62">
        <f>M41*D41</f>
        <v>1008.45</v>
      </c>
    </row>
    <row r="42" spans="1:14" ht="21.75" customHeight="1" x14ac:dyDescent="0.25">
      <c r="A42" s="65"/>
      <c r="B42" s="67"/>
      <c r="C42" s="65"/>
      <c r="D42" s="65"/>
      <c r="E42" s="29">
        <v>78</v>
      </c>
      <c r="F42" s="29">
        <v>68.099999999999994</v>
      </c>
      <c r="G42" s="29">
        <v>55.59</v>
      </c>
      <c r="H42" s="63"/>
      <c r="I42" s="69"/>
      <c r="J42" s="69"/>
      <c r="K42" s="63"/>
      <c r="L42" s="63"/>
      <c r="M42" s="63"/>
      <c r="N42" s="63"/>
    </row>
    <row r="43" spans="1:14" ht="29.25" customHeight="1" x14ac:dyDescent="0.25">
      <c r="A43" s="64">
        <v>20</v>
      </c>
      <c r="B43" s="66" t="s">
        <v>47</v>
      </c>
      <c r="C43" s="64" t="s">
        <v>46</v>
      </c>
      <c r="D43" s="64">
        <v>8</v>
      </c>
      <c r="E43" s="14" t="s">
        <v>27</v>
      </c>
      <c r="F43" s="14" t="s">
        <v>27</v>
      </c>
      <c r="G43" s="14" t="s">
        <v>27</v>
      </c>
      <c r="H43" s="62">
        <f>(E44+F44+G44)/3</f>
        <v>450.46999999999997</v>
      </c>
      <c r="I43" s="68">
        <f>SQRT(((SUM((POWER(G44-H43,2)),(POWER(F44-H43,2)),(POWER(E44-H43,2)))/(COLUMNS(E43:G44)-1))))</f>
        <v>130.0918241089731</v>
      </c>
      <c r="J43" s="68">
        <f t="shared" ref="J43" si="57">I43/H43*100</f>
        <v>28.879131597880679</v>
      </c>
      <c r="K43" s="62">
        <f t="shared" ref="K43" si="58">((D43/3)*(SUM(E44:G44)))</f>
        <v>3603.7599999999993</v>
      </c>
      <c r="L43" s="62">
        <f>K43/D43</f>
        <v>450.46999999999991</v>
      </c>
      <c r="M43" s="62">
        <f t="shared" ref="M43" si="59">ROUNDDOWN(L43,2)</f>
        <v>450.47</v>
      </c>
      <c r="N43" s="62">
        <f>M43*D43</f>
        <v>3603.76</v>
      </c>
    </row>
    <row r="44" spans="1:14" ht="21" customHeight="1" x14ac:dyDescent="0.25">
      <c r="A44" s="65"/>
      <c r="B44" s="67"/>
      <c r="C44" s="65"/>
      <c r="D44" s="65"/>
      <c r="E44" s="29">
        <v>419</v>
      </c>
      <c r="F44" s="29">
        <v>593.41</v>
      </c>
      <c r="G44" s="29">
        <v>339</v>
      </c>
      <c r="H44" s="63"/>
      <c r="I44" s="69"/>
      <c r="J44" s="69"/>
      <c r="K44" s="63"/>
      <c r="L44" s="63"/>
      <c r="M44" s="63"/>
      <c r="N44" s="63"/>
    </row>
    <row r="45" spans="1:14" ht="36" customHeight="1" x14ac:dyDescent="0.25">
      <c r="A45" s="64">
        <v>21</v>
      </c>
      <c r="B45" s="66" t="s">
        <v>48</v>
      </c>
      <c r="C45" s="64" t="s">
        <v>21</v>
      </c>
      <c r="D45" s="64">
        <v>60</v>
      </c>
      <c r="E45" s="14" t="s">
        <v>27</v>
      </c>
      <c r="F45" s="14" t="s">
        <v>27</v>
      </c>
      <c r="G45" s="14" t="s">
        <v>27</v>
      </c>
      <c r="H45" s="62">
        <f>(E46+F46+G46)/3</f>
        <v>71.956666666666663</v>
      </c>
      <c r="I45" s="68">
        <f>SQRT(((SUM((POWER(G46-H45,2)),(POWER(F46-H45,2)),(POWER(E46-H45,2)))/(COLUMNS(E45:G46)-1))))</f>
        <v>12.162057117664482</v>
      </c>
      <c r="J45" s="68">
        <f t="shared" ref="J45" si="60">I45/H45*100</f>
        <v>16.901918447673804</v>
      </c>
      <c r="K45" s="62">
        <f t="shared" ref="K45" si="61">((D45/3)*(SUM(E46:G46)))</f>
        <v>4317.3999999999996</v>
      </c>
      <c r="L45" s="62">
        <f>K45/D45</f>
        <v>71.956666666666663</v>
      </c>
      <c r="M45" s="62">
        <f t="shared" ref="M45" si="62">ROUNDDOWN(L45,2)</f>
        <v>71.95</v>
      </c>
      <c r="N45" s="62">
        <f>M45*D45</f>
        <v>4317</v>
      </c>
    </row>
    <row r="46" spans="1:14" ht="15.75" customHeight="1" x14ac:dyDescent="0.25">
      <c r="A46" s="65"/>
      <c r="B46" s="67"/>
      <c r="C46" s="65"/>
      <c r="D46" s="65"/>
      <c r="E46" s="29">
        <v>64.87</v>
      </c>
      <c r="F46" s="29">
        <v>86</v>
      </c>
      <c r="G46" s="29">
        <v>65</v>
      </c>
      <c r="H46" s="63"/>
      <c r="I46" s="69"/>
      <c r="J46" s="69"/>
      <c r="K46" s="63"/>
      <c r="L46" s="63"/>
      <c r="M46" s="63"/>
      <c r="N46" s="63"/>
    </row>
    <row r="47" spans="1:14" ht="25.5" customHeight="1" x14ac:dyDescent="0.25">
      <c r="A47" s="64">
        <v>22</v>
      </c>
      <c r="B47" s="66" t="s">
        <v>49</v>
      </c>
      <c r="C47" s="64" t="s">
        <v>21</v>
      </c>
      <c r="D47" s="64">
        <v>20</v>
      </c>
      <c r="E47" s="14" t="s">
        <v>27</v>
      </c>
      <c r="F47" s="14" t="s">
        <v>27</v>
      </c>
      <c r="G47" s="14" t="s">
        <v>27</v>
      </c>
      <c r="H47" s="62">
        <f>(E48+F48+G48)/3</f>
        <v>33.770000000000003</v>
      </c>
      <c r="I47" s="68">
        <f>SQRT(((SUM((POWER(G48-H47,2)),(POWER(F48-H47,2)),(POWER(E48-H47,2)))/(COLUMNS(E47:G48)-1))))</f>
        <v>2.4848943639519159</v>
      </c>
      <c r="J47" s="68">
        <f t="shared" ref="J47" si="63">I47/H47*100</f>
        <v>7.3582894994134316</v>
      </c>
      <c r="K47" s="62">
        <f t="shared" ref="K47" si="64">((D47/3)*(SUM(E48:G48)))</f>
        <v>675.40000000000009</v>
      </c>
      <c r="L47" s="62">
        <f>K47/D47</f>
        <v>33.770000000000003</v>
      </c>
      <c r="M47" s="62">
        <f t="shared" ref="M47" si="65">ROUNDDOWN(L47,2)</f>
        <v>33.770000000000003</v>
      </c>
      <c r="N47" s="62">
        <f>M47*D47</f>
        <v>675.40000000000009</v>
      </c>
    </row>
    <row r="48" spans="1:14" ht="12.75" customHeight="1" x14ac:dyDescent="0.25">
      <c r="A48" s="65"/>
      <c r="B48" s="67"/>
      <c r="C48" s="65"/>
      <c r="D48" s="65"/>
      <c r="E48" s="29">
        <v>30.91</v>
      </c>
      <c r="F48" s="29">
        <v>35</v>
      </c>
      <c r="G48" s="29">
        <v>35.4</v>
      </c>
      <c r="H48" s="63"/>
      <c r="I48" s="69"/>
      <c r="J48" s="69"/>
      <c r="K48" s="63"/>
      <c r="L48" s="63"/>
      <c r="M48" s="63"/>
      <c r="N48" s="63"/>
    </row>
    <row r="49" spans="1:14" ht="27.75" customHeight="1" x14ac:dyDescent="0.25">
      <c r="A49" s="64">
        <v>23</v>
      </c>
      <c r="B49" s="66" t="s">
        <v>50</v>
      </c>
      <c r="C49" s="64" t="s">
        <v>21</v>
      </c>
      <c r="D49" s="64">
        <v>1</v>
      </c>
      <c r="E49" s="14" t="s">
        <v>24</v>
      </c>
      <c r="F49" s="14" t="s">
        <v>22</v>
      </c>
      <c r="G49" s="14" t="s">
        <v>22</v>
      </c>
      <c r="H49" s="62">
        <f>(E50+F50+G50)/3</f>
        <v>1056.6666666666667</v>
      </c>
      <c r="I49" s="68">
        <f>SQRT(((SUM((POWER(G50-H49,2)),(POWER(F50-H49,2)),(POWER(E50-H49,2)))/(COLUMNS(E49:G50)-1))))</f>
        <v>110.66315255464816</v>
      </c>
      <c r="J49" s="68">
        <f t="shared" ref="J49" si="66">I49/H49*100</f>
        <v>10.472853554067649</v>
      </c>
      <c r="K49" s="62">
        <f t="shared" ref="K49" si="67">((D49/3)*(SUM(E50:G50)))</f>
        <v>1056.6666666666665</v>
      </c>
      <c r="L49" s="62">
        <f>K49/D49</f>
        <v>1056.6666666666665</v>
      </c>
      <c r="M49" s="62">
        <f t="shared" ref="M49" si="68">ROUNDDOWN(L49,2)</f>
        <v>1056.6600000000001</v>
      </c>
      <c r="N49" s="62">
        <f>M49*D49</f>
        <v>1056.6600000000001</v>
      </c>
    </row>
    <row r="50" spans="1:14" ht="18.75" customHeight="1" x14ac:dyDescent="0.25">
      <c r="A50" s="65"/>
      <c r="B50" s="67"/>
      <c r="C50" s="65"/>
      <c r="D50" s="65"/>
      <c r="E50" s="29">
        <v>934</v>
      </c>
      <c r="F50" s="29">
        <v>1087</v>
      </c>
      <c r="G50" s="29">
        <v>1149</v>
      </c>
      <c r="H50" s="63"/>
      <c r="I50" s="69"/>
      <c r="J50" s="69"/>
      <c r="K50" s="63"/>
      <c r="L50" s="63"/>
      <c r="M50" s="63"/>
      <c r="N50" s="63"/>
    </row>
    <row r="51" spans="1:14" ht="25.5" customHeight="1" x14ac:dyDescent="0.25">
      <c r="A51" s="64">
        <v>24</v>
      </c>
      <c r="B51" s="66" t="s">
        <v>51</v>
      </c>
      <c r="C51" s="64" t="s">
        <v>21</v>
      </c>
      <c r="D51" s="64">
        <v>1</v>
      </c>
      <c r="E51" s="14" t="s">
        <v>22</v>
      </c>
      <c r="F51" s="14" t="s">
        <v>22</v>
      </c>
      <c r="G51" s="14" t="s">
        <v>22</v>
      </c>
      <c r="H51" s="50">
        <f>(E52+F52+G52)/3</f>
        <v>16107.033333333333</v>
      </c>
      <c r="I51" s="51">
        <f>SQRT(((SUM((POWER(G52-H51,2)),(POWER(F52-H51,2)),(POWER(E52-H51,2)))/(COLUMNS(E51:G52)-1))))</f>
        <v>457.23254841856271</v>
      </c>
      <c r="J51" s="51">
        <f t="shared" ref="J51" si="69">I51/H51*100</f>
        <v>2.8387136163201752</v>
      </c>
      <c r="K51" s="50">
        <f t="shared" ref="K51" si="70">((D51/3)*(SUM(E52:G52)))</f>
        <v>16107.033333333333</v>
      </c>
      <c r="L51" s="50">
        <f>K51/D51</f>
        <v>16107.033333333333</v>
      </c>
      <c r="M51" s="50">
        <f t="shared" ref="M51" si="71">ROUNDDOWN(L51,2)</f>
        <v>16107.03</v>
      </c>
      <c r="N51" s="50">
        <f>M51*D51</f>
        <v>16107.03</v>
      </c>
    </row>
    <row r="52" spans="1:14" ht="15" customHeight="1" x14ac:dyDescent="0.25">
      <c r="A52" s="65"/>
      <c r="B52" s="67"/>
      <c r="C52" s="65"/>
      <c r="D52" s="65"/>
      <c r="E52" s="29">
        <v>15843</v>
      </c>
      <c r="F52" s="29">
        <v>15843.1</v>
      </c>
      <c r="G52" s="29">
        <v>16635</v>
      </c>
      <c r="H52" s="46"/>
      <c r="I52" s="52"/>
      <c r="J52" s="52"/>
      <c r="K52" s="46"/>
      <c r="L52" s="46"/>
      <c r="M52" s="46"/>
      <c r="N52" s="46"/>
    </row>
    <row r="53" spans="1:14" ht="33" customHeight="1" x14ac:dyDescent="0.25">
      <c r="A53" s="59" t="s">
        <v>20</v>
      </c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1"/>
      <c r="N53" s="28">
        <f>SUM(N5:N52)</f>
        <v>72415.990000000005</v>
      </c>
    </row>
    <row r="54" spans="1:14" ht="72.75" customHeight="1" x14ac:dyDescent="0.25">
      <c r="A54" s="56" t="s">
        <v>6</v>
      </c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8"/>
    </row>
    <row r="55" spans="1:14" ht="24" customHeight="1" x14ac:dyDescent="0.25">
      <c r="A55" s="9" t="s">
        <v>52</v>
      </c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</sheetData>
  <mergeCells count="274">
    <mergeCell ref="M47:M48"/>
    <mergeCell ref="N47:N48"/>
    <mergeCell ref="A47:A48"/>
    <mergeCell ref="B47:B48"/>
    <mergeCell ref="C47:C48"/>
    <mergeCell ref="D47:D48"/>
    <mergeCell ref="H47:H48"/>
    <mergeCell ref="I47:I48"/>
    <mergeCell ref="J47:J48"/>
    <mergeCell ref="K47:K48"/>
    <mergeCell ref="L47:L48"/>
    <mergeCell ref="M45:M46"/>
    <mergeCell ref="N45:N46"/>
    <mergeCell ref="A43:A44"/>
    <mergeCell ref="B43:B44"/>
    <mergeCell ref="C43:C44"/>
    <mergeCell ref="D43:D44"/>
    <mergeCell ref="H43:H44"/>
    <mergeCell ref="I43:I44"/>
    <mergeCell ref="J43:J44"/>
    <mergeCell ref="K43:K44"/>
    <mergeCell ref="L43:L44"/>
    <mergeCell ref="A45:A46"/>
    <mergeCell ref="B45:B46"/>
    <mergeCell ref="C45:C46"/>
    <mergeCell ref="D45:D46"/>
    <mergeCell ref="H45:H46"/>
    <mergeCell ref="I45:I46"/>
    <mergeCell ref="J45:J46"/>
    <mergeCell ref="K45:K46"/>
    <mergeCell ref="L45:L46"/>
    <mergeCell ref="M37:M38"/>
    <mergeCell ref="N37:N38"/>
    <mergeCell ref="C39:C40"/>
    <mergeCell ref="D39:D40"/>
    <mergeCell ref="H39:H40"/>
    <mergeCell ref="I39:I40"/>
    <mergeCell ref="J39:J40"/>
    <mergeCell ref="K39:K40"/>
    <mergeCell ref="L39:L40"/>
    <mergeCell ref="M39:M40"/>
    <mergeCell ref="N39:N40"/>
    <mergeCell ref="A37:A38"/>
    <mergeCell ref="B37:B38"/>
    <mergeCell ref="C37:C38"/>
    <mergeCell ref="D37:D38"/>
    <mergeCell ref="H37:H38"/>
    <mergeCell ref="I37:I38"/>
    <mergeCell ref="J37:J38"/>
    <mergeCell ref="K37:K38"/>
    <mergeCell ref="L37:L38"/>
    <mergeCell ref="M49:M50"/>
    <mergeCell ref="N49:N50"/>
    <mergeCell ref="A41:A42"/>
    <mergeCell ref="B41:B42"/>
    <mergeCell ref="C41:C42"/>
    <mergeCell ref="D41:D42"/>
    <mergeCell ref="H41:H42"/>
    <mergeCell ref="I41:I42"/>
    <mergeCell ref="J41:J42"/>
    <mergeCell ref="K41:K42"/>
    <mergeCell ref="L41:L42"/>
    <mergeCell ref="A49:A50"/>
    <mergeCell ref="B49:B50"/>
    <mergeCell ref="C49:C50"/>
    <mergeCell ref="D49:D50"/>
    <mergeCell ref="H49:H50"/>
    <mergeCell ref="I49:I50"/>
    <mergeCell ref="J49:J50"/>
    <mergeCell ref="K49:K50"/>
    <mergeCell ref="L49:L50"/>
    <mergeCell ref="M41:M42"/>
    <mergeCell ref="N41:N42"/>
    <mergeCell ref="M43:M44"/>
    <mergeCell ref="N43:N44"/>
    <mergeCell ref="N35:N36"/>
    <mergeCell ref="A51:A52"/>
    <mergeCell ref="B51:B52"/>
    <mergeCell ref="C51:C52"/>
    <mergeCell ref="D51:D52"/>
    <mergeCell ref="H51:H52"/>
    <mergeCell ref="I51:I52"/>
    <mergeCell ref="J51:J52"/>
    <mergeCell ref="K51:K52"/>
    <mergeCell ref="L51:L52"/>
    <mergeCell ref="M51:M52"/>
    <mergeCell ref="N51:N52"/>
    <mergeCell ref="I35:I36"/>
    <mergeCell ref="J35:J36"/>
    <mergeCell ref="K35:K36"/>
    <mergeCell ref="L35:L36"/>
    <mergeCell ref="M35:M36"/>
    <mergeCell ref="A35:A36"/>
    <mergeCell ref="B35:B36"/>
    <mergeCell ref="C35:C36"/>
    <mergeCell ref="D35:D36"/>
    <mergeCell ref="H35:H36"/>
    <mergeCell ref="A39:A40"/>
    <mergeCell ref="B39:B40"/>
    <mergeCell ref="N31:N32"/>
    <mergeCell ref="A33:A34"/>
    <mergeCell ref="B33:B34"/>
    <mergeCell ref="C33:C34"/>
    <mergeCell ref="D33:D34"/>
    <mergeCell ref="H33:H34"/>
    <mergeCell ref="I33:I34"/>
    <mergeCell ref="J33:J34"/>
    <mergeCell ref="K33:K34"/>
    <mergeCell ref="L33:L34"/>
    <mergeCell ref="M33:M34"/>
    <mergeCell ref="N33:N34"/>
    <mergeCell ref="I31:I32"/>
    <mergeCell ref="J31:J32"/>
    <mergeCell ref="K31:K32"/>
    <mergeCell ref="L31:L32"/>
    <mergeCell ref="M31:M32"/>
    <mergeCell ref="A31:A32"/>
    <mergeCell ref="B31:B32"/>
    <mergeCell ref="C31:C32"/>
    <mergeCell ref="D31:D32"/>
    <mergeCell ref="H31:H32"/>
    <mergeCell ref="M27:M28"/>
    <mergeCell ref="N27:N28"/>
    <mergeCell ref="A29:A30"/>
    <mergeCell ref="B29:B30"/>
    <mergeCell ref="C29:C30"/>
    <mergeCell ref="D29:D30"/>
    <mergeCell ref="H29:H30"/>
    <mergeCell ref="I29:I30"/>
    <mergeCell ref="J29:J30"/>
    <mergeCell ref="K29:K30"/>
    <mergeCell ref="L29:L30"/>
    <mergeCell ref="M29:M30"/>
    <mergeCell ref="N29:N30"/>
    <mergeCell ref="H27:H28"/>
    <mergeCell ref="I27:I28"/>
    <mergeCell ref="J27:J28"/>
    <mergeCell ref="K27:K28"/>
    <mergeCell ref="L27:L28"/>
    <mergeCell ref="N21:N22"/>
    <mergeCell ref="A25:A26"/>
    <mergeCell ref="B25:B26"/>
    <mergeCell ref="C25:C26"/>
    <mergeCell ref="D25:D26"/>
    <mergeCell ref="H25:H26"/>
    <mergeCell ref="I25:I26"/>
    <mergeCell ref="J25:J26"/>
    <mergeCell ref="K25:K26"/>
    <mergeCell ref="L25:L26"/>
    <mergeCell ref="M25:M26"/>
    <mergeCell ref="N25:N26"/>
    <mergeCell ref="I21:I22"/>
    <mergeCell ref="J21:J22"/>
    <mergeCell ref="K21:K22"/>
    <mergeCell ref="L21:L22"/>
    <mergeCell ref="M21:M22"/>
    <mergeCell ref="A21:A22"/>
    <mergeCell ref="B21:B22"/>
    <mergeCell ref="C21:C22"/>
    <mergeCell ref="D21:D22"/>
    <mergeCell ref="H21:H22"/>
    <mergeCell ref="N23:N24"/>
    <mergeCell ref="A27:A28"/>
    <mergeCell ref="B27:B28"/>
    <mergeCell ref="C27:C28"/>
    <mergeCell ref="D27:D28"/>
    <mergeCell ref="I23:I24"/>
    <mergeCell ref="J23:J24"/>
    <mergeCell ref="K23:K24"/>
    <mergeCell ref="L23:L24"/>
    <mergeCell ref="M23:M24"/>
    <mergeCell ref="A23:A24"/>
    <mergeCell ref="B23:B24"/>
    <mergeCell ref="C23:C24"/>
    <mergeCell ref="D23:D24"/>
    <mergeCell ref="H23:H24"/>
    <mergeCell ref="K7:K8"/>
    <mergeCell ref="L7:L8"/>
    <mergeCell ref="N11:N12"/>
    <mergeCell ref="J11:J12"/>
    <mergeCell ref="K11:K12"/>
    <mergeCell ref="D9:D10"/>
    <mergeCell ref="H9:H10"/>
    <mergeCell ref="I9:I10"/>
    <mergeCell ref="J9:J10"/>
    <mergeCell ref="K9:K10"/>
    <mergeCell ref="D11:D12"/>
    <mergeCell ref="H11:H12"/>
    <mergeCell ref="I11:I12"/>
    <mergeCell ref="A54:N54"/>
    <mergeCell ref="M5:M6"/>
    <mergeCell ref="N5:N6"/>
    <mergeCell ref="D5:D6"/>
    <mergeCell ref="H5:H6"/>
    <mergeCell ref="I5:I6"/>
    <mergeCell ref="J5:J6"/>
    <mergeCell ref="K5:K6"/>
    <mergeCell ref="L5:L6"/>
    <mergeCell ref="A5:A6"/>
    <mergeCell ref="B5:B6"/>
    <mergeCell ref="C5:C6"/>
    <mergeCell ref="A9:A10"/>
    <mergeCell ref="B9:B10"/>
    <mergeCell ref="C9:C10"/>
    <mergeCell ref="M7:M8"/>
    <mergeCell ref="A53:M53"/>
    <mergeCell ref="A7:A8"/>
    <mergeCell ref="B7:B8"/>
    <mergeCell ref="C7:C8"/>
    <mergeCell ref="D7:D8"/>
    <mergeCell ref="H7:H8"/>
    <mergeCell ref="L11:L12"/>
    <mergeCell ref="M11:M12"/>
    <mergeCell ref="A1:N1"/>
    <mergeCell ref="A2:A3"/>
    <mergeCell ref="B2:B3"/>
    <mergeCell ref="C2:C3"/>
    <mergeCell ref="D2:D3"/>
    <mergeCell ref="E2:G2"/>
    <mergeCell ref="H2:J2"/>
    <mergeCell ref="K2:N2"/>
    <mergeCell ref="M13:M14"/>
    <mergeCell ref="A13:A14"/>
    <mergeCell ref="B13:B14"/>
    <mergeCell ref="C13:C14"/>
    <mergeCell ref="D13:D14"/>
    <mergeCell ref="H13:H14"/>
    <mergeCell ref="N13:N14"/>
    <mergeCell ref="N7:N8"/>
    <mergeCell ref="L9:L10"/>
    <mergeCell ref="M9:M10"/>
    <mergeCell ref="N9:N10"/>
    <mergeCell ref="A11:A12"/>
    <mergeCell ref="B11:B12"/>
    <mergeCell ref="C11:C12"/>
    <mergeCell ref="I7:I8"/>
    <mergeCell ref="J7:J8"/>
    <mergeCell ref="M15:M16"/>
    <mergeCell ref="N15:N16"/>
    <mergeCell ref="I13:I14"/>
    <mergeCell ref="J13:J14"/>
    <mergeCell ref="K13:K14"/>
    <mergeCell ref="L13:L14"/>
    <mergeCell ref="A17:A18"/>
    <mergeCell ref="B17:B18"/>
    <mergeCell ref="C17:C18"/>
    <mergeCell ref="D17:D18"/>
    <mergeCell ref="H17:H18"/>
    <mergeCell ref="A15:A16"/>
    <mergeCell ref="B15:B16"/>
    <mergeCell ref="C15:C16"/>
    <mergeCell ref="D15:D16"/>
    <mergeCell ref="H15:H16"/>
    <mergeCell ref="I15:I16"/>
    <mergeCell ref="J15:J16"/>
    <mergeCell ref="K15:K16"/>
    <mergeCell ref="L15:L16"/>
    <mergeCell ref="A19:A20"/>
    <mergeCell ref="B19:B20"/>
    <mergeCell ref="C19:C20"/>
    <mergeCell ref="D19:D20"/>
    <mergeCell ref="H19:H20"/>
    <mergeCell ref="M17:M18"/>
    <mergeCell ref="N17:N18"/>
    <mergeCell ref="N19:N20"/>
    <mergeCell ref="I19:I20"/>
    <mergeCell ref="J19:J20"/>
    <mergeCell ref="K19:K20"/>
    <mergeCell ref="L19:L20"/>
    <mergeCell ref="M19:M20"/>
    <mergeCell ref="I17:I18"/>
    <mergeCell ref="J17:J18"/>
    <mergeCell ref="K17:K18"/>
    <mergeCell ref="L17:L18"/>
  </mergeCells>
  <pageMargins left="0.7" right="0.7" top="0.75" bottom="0.75" header="0.3" footer="0.3"/>
  <pageSetup paperSize="9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цены</vt:lpstr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2023-12-04T08:44:40Z</cp:lastPrinted>
  <dcterms:created xsi:type="dcterms:W3CDTF">2014-01-15T18:15:09Z</dcterms:created>
  <dcterms:modified xsi:type="dcterms:W3CDTF">2023-12-04T09:16:18Z</dcterms:modified>
</cp:coreProperties>
</file>