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gneva\Documents\2023\2023\Великанова-2023\"/>
    </mc:Choice>
  </mc:AlternateContent>
  <bookViews>
    <workbookView xWindow="0" yWindow="0" windowWidth="28800" windowHeight="1221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1" l="1"/>
  <c r="N7" i="1"/>
  <c r="N8" i="1"/>
  <c r="M6" i="1"/>
  <c r="M7" i="1"/>
  <c r="M8" i="1"/>
  <c r="L6" i="1"/>
  <c r="L7" i="1"/>
  <c r="L8" i="1"/>
  <c r="H6" i="1"/>
  <c r="K6" i="1" s="1"/>
  <c r="H7" i="1"/>
  <c r="K7" i="1" s="1"/>
  <c r="K8" i="1"/>
  <c r="I7" i="1" l="1"/>
  <c r="I6" i="1"/>
  <c r="H5" i="1"/>
  <c r="K5" i="1" l="1"/>
  <c r="L5" i="1"/>
  <c r="L9" i="1" s="1"/>
  <c r="M5" i="1"/>
  <c r="N5" i="1"/>
  <c r="I5" i="1" l="1"/>
  <c r="J5" i="1" s="1"/>
  <c r="N9" i="1"/>
  <c r="M9" i="1"/>
  <c r="K9" i="1" l="1"/>
</calcChain>
</file>

<file path=xl/sharedStrings.xml><?xml version="1.0" encoding="utf-8"?>
<sst xmlns="http://schemas.openxmlformats.org/spreadsheetml/2006/main" count="24" uniqueCount="21">
  <si>
    <t xml:space="preserve">ПРИЛОЖЕНИЕ 1 к  обоснованию начальной (максимальной) цены контракта,                                                                                                                                                                                                                                                цены контракта, заключаемого с единственным поставщиком                                                                                                                                                                                                                                                            (подрядчиком, исполнителем)
</t>
  </si>
  <si>
    <t>№</t>
  </si>
  <si>
    <t>Наименование товара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</si>
  <si>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</si>
  <si>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</si>
  <si>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</si>
  <si>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Н(М)ЦК, ЦКЕП</t>
  </si>
  <si>
    <t>НМЦК</t>
  </si>
  <si>
    <t>Поставщик №1</t>
  </si>
  <si>
    <t>Поставщик №2</t>
  </si>
  <si>
    <t>Поставщик №3</t>
  </si>
  <si>
    <t xml:space="preserve">Средняя арифметическая цена за единицу     &lt;ц&gt; </t>
  </si>
  <si>
    <t>Среднее квадратичное отклонение</t>
  </si>
  <si>
    <t>шт</t>
  </si>
  <si>
    <t xml:space="preserve">ВСЕГО НМЦК 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</si>
  <si>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</si>
  <si>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r>
      <t xml:space="preserve">коэффициент вариации цен V (%)           </t>
    </r>
    <r>
      <rPr>
        <i/>
        <sz val="8"/>
        <color indexed="8"/>
        <rFont val="Times New Roman"/>
        <family val="1"/>
        <charset val="204"/>
      </rPr>
      <t xml:space="preserve">         (</t>
    </r>
    <r>
      <rPr>
        <b/>
        <i/>
        <sz val="8"/>
        <color indexed="8"/>
        <rFont val="Times New Roman"/>
        <family val="1"/>
        <charset val="204"/>
      </rPr>
      <t>не должен превышать 33%</t>
    </r>
    <r>
      <rPr>
        <i/>
        <sz val="8"/>
        <color indexed="8"/>
        <rFont val="Times New Roman"/>
        <family val="1"/>
        <charset val="204"/>
      </rPr>
      <t>)</t>
    </r>
  </si>
  <si>
    <t>Дозатор локтевой ,эконом 1 л</t>
  </si>
  <si>
    <t xml:space="preserve">Освежитель воздуха автоматический </t>
  </si>
  <si>
    <t>Баллон сменный,320 мл,спрей</t>
  </si>
  <si>
    <t>Расчет начальной (максимальной) цены контракта, цены контракта,  (Н(М)ЦК, ЦКЕП) на "Приобретение хозяйственных товаров для нужд Шереметевского дворца"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</si>
</sst>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6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  <scheme val="minor"/>
    </font>
    <font>
      <b/>
      <sz val="9"/>
      <color indexed="8"/>
      <name val="Calibri"/>
      <family val="2"/>
      <charset val="204"/>
      <scheme val="minor"/>
    </font>
    <font>
      <b/>
      <sz val="10"/>
      <color indexed="8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 applyProtection="1">
      <alignment wrapText="1"/>
      <protection locked="0"/>
    </xf>
    <xf numFmtId="164" fontId="8" fillId="0" borderId="0" xfId="0" applyNumberFormat="1" applyFont="1" applyFill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left" vertical="top" wrapText="1"/>
      <protection locked="0"/>
    </xf>
    <xf numFmtId="0" fontId="8" fillId="0" borderId="0" xfId="0" applyFont="1" applyAlignment="1" applyProtection="1">
      <alignment horizontal="center" wrapText="1"/>
      <protection locked="0"/>
    </xf>
    <xf numFmtId="2" fontId="10" fillId="0" borderId="0" xfId="0" applyNumberFormat="1" applyFont="1" applyAlignment="1">
      <alignment vertical="center"/>
    </xf>
    <xf numFmtId="2" fontId="0" fillId="0" borderId="0" xfId="0" applyNumberFormat="1"/>
    <xf numFmtId="4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/>
    <xf numFmtId="2" fontId="12" fillId="0" borderId="0" xfId="0" applyNumberFormat="1" applyFont="1" applyAlignment="1">
      <alignment vertical="center"/>
    </xf>
    <xf numFmtId="0" fontId="12" fillId="0" borderId="0" xfId="0" applyFont="1" applyBorder="1" applyAlignment="1">
      <alignment vertical="center"/>
    </xf>
    <xf numFmtId="2" fontId="13" fillId="0" borderId="0" xfId="0" applyNumberFormat="1" applyFont="1" applyAlignment="1">
      <alignment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/>
    </xf>
    <xf numFmtId="0" fontId="14" fillId="0" borderId="1" xfId="0" applyFont="1" applyBorder="1" applyAlignment="1">
      <alignment wrapText="1"/>
    </xf>
    <xf numFmtId="0" fontId="0" fillId="0" borderId="1" xfId="0" applyBorder="1"/>
    <xf numFmtId="2" fontId="2" fillId="0" borderId="0" xfId="0" applyNumberFormat="1" applyFont="1" applyAlignment="1">
      <alignment vertical="center"/>
    </xf>
    <xf numFmtId="0" fontId="15" fillId="0" borderId="1" xfId="0" applyFont="1" applyBorder="1"/>
    <xf numFmtId="0" fontId="10" fillId="0" borderId="0" xfId="0" applyFont="1" applyBorder="1" applyAlignment="1">
      <alignment horizontal="right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 applyAlignment="1" applyProtection="1">
      <alignment horizontal="left" vertical="top" wrapText="1"/>
      <protection locked="0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91440</xdr:colOff>
      <xdr:row>3</xdr:row>
      <xdr:rowOff>777240</xdr:rowOff>
    </xdr:from>
    <xdr:to>
      <xdr:col>10</xdr:col>
      <xdr:colOff>68580</xdr:colOff>
      <xdr:row>3</xdr:row>
      <xdr:rowOff>777240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2796540"/>
          <a:ext cx="6248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198120</xdr:colOff>
      <xdr:row>3</xdr:row>
      <xdr:rowOff>899160</xdr:rowOff>
    </xdr:from>
    <xdr:to>
      <xdr:col>9</xdr:col>
      <xdr:colOff>175260</xdr:colOff>
      <xdr:row>3</xdr:row>
      <xdr:rowOff>1043940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8960" y="2918460"/>
          <a:ext cx="5562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workbookViewId="0">
      <selection activeCell="A3" sqref="A3:A4"/>
    </sheetView>
  </sheetViews>
  <sheetFormatPr defaultRowHeight="15" x14ac:dyDescent="0.25"/>
  <cols>
    <col min="1" max="1" width="3.140625" style="1" customWidth="1"/>
    <col min="2" max="2" width="40.140625" style="2" customWidth="1"/>
    <col min="3" max="3" width="5.85546875" style="2" customWidth="1"/>
    <col min="4" max="4" width="7" style="2" customWidth="1"/>
    <col min="5" max="5" width="9.28515625" style="2" customWidth="1"/>
    <col min="6" max="6" width="10.42578125" style="2" customWidth="1"/>
    <col min="7" max="7" width="11.28515625" style="2" customWidth="1"/>
    <col min="8" max="8" width="10.85546875" style="2" customWidth="1"/>
    <col min="9" max="9" width="8.42578125" style="2" customWidth="1"/>
    <col min="10" max="10" width="9.42578125" style="2" customWidth="1"/>
    <col min="11" max="11" width="11.7109375" style="2" customWidth="1"/>
    <col min="12" max="12" width="12.85546875" customWidth="1"/>
    <col min="13" max="13" width="11.7109375" customWidth="1"/>
    <col min="14" max="14" width="11.28515625" customWidth="1"/>
    <col min="15" max="17" width="8.85546875" customWidth="1"/>
  </cols>
  <sheetData>
    <row r="1" spans="1:17" ht="46.15" customHeight="1" x14ac:dyDescent="0.25">
      <c r="B1" s="28" t="s">
        <v>0</v>
      </c>
      <c r="C1" s="28"/>
      <c r="D1" s="28"/>
      <c r="E1" s="28"/>
      <c r="F1" s="28"/>
      <c r="G1" s="28"/>
      <c r="H1" s="28"/>
      <c r="I1" s="28"/>
      <c r="J1" s="28"/>
    </row>
    <row r="2" spans="1:17" ht="33.6" customHeight="1" x14ac:dyDescent="0.25">
      <c r="A2" s="29" t="s">
        <v>20</v>
      </c>
      <c r="B2" s="29"/>
      <c r="C2" s="29"/>
      <c r="D2" s="29"/>
      <c r="E2" s="29"/>
      <c r="F2" s="29"/>
      <c r="G2" s="29"/>
      <c r="H2" s="29"/>
      <c r="I2" s="29"/>
      <c r="J2" s="29"/>
    </row>
    <row r="3" spans="1:17" ht="57" customHeight="1" x14ac:dyDescent="0.25">
      <c r="A3" s="30" t="s">
        <v>1</v>
      </c>
      <c r="B3" s="30" t="s">
        <v>2</v>
      </c>
      <c r="C3" s="30" t="s">
        <v>3</v>
      </c>
      <c r="D3" s="30" t="s">
        <v>4</v>
      </c>
      <c r="E3" s="31" t="s">
        <v>5</v>
      </c>
      <c r="F3" s="31"/>
      <c r="G3" s="31"/>
      <c r="H3" s="32" t="s">
        <v>6</v>
      </c>
      <c r="I3" s="32"/>
      <c r="J3" s="32"/>
      <c r="K3" s="34" t="s">
        <v>7</v>
      </c>
    </row>
    <row r="4" spans="1:17" ht="43.9" customHeight="1" x14ac:dyDescent="0.25">
      <c r="A4" s="30"/>
      <c r="B4" s="30"/>
      <c r="C4" s="30"/>
      <c r="D4" s="30"/>
      <c r="E4" s="3" t="s">
        <v>8</v>
      </c>
      <c r="F4" s="3" t="s">
        <v>9</v>
      </c>
      <c r="G4" s="3" t="s">
        <v>10</v>
      </c>
      <c r="H4" s="4" t="s">
        <v>11</v>
      </c>
      <c r="I4" s="4" t="s">
        <v>12</v>
      </c>
      <c r="J4" s="5" t="s">
        <v>16</v>
      </c>
      <c r="K4" s="35"/>
    </row>
    <row r="5" spans="1:17" x14ac:dyDescent="0.25">
      <c r="A5" s="22">
        <v>1</v>
      </c>
      <c r="B5" s="23" t="s">
        <v>17</v>
      </c>
      <c r="C5" s="25" t="s">
        <v>13</v>
      </c>
      <c r="D5" s="27">
        <v>3</v>
      </c>
      <c r="E5" s="16">
        <v>931.95</v>
      </c>
      <c r="F5" s="16">
        <v>940.5</v>
      </c>
      <c r="G5" s="16">
        <v>906.3</v>
      </c>
      <c r="H5" s="16">
        <f>ROUND((E5+F5+G5)/3,2)</f>
        <v>926.25</v>
      </c>
      <c r="I5" s="17">
        <f>SQRT(((E5-H5)*(E5-H5)+(F5-H5)*(F5-H5)+(G5-H5)*(G5-H5))/(3-1))</f>
        <v>17.798244295435467</v>
      </c>
      <c r="J5" s="17">
        <f>I5/H5*100</f>
        <v>1.921537845661049</v>
      </c>
      <c r="K5" s="18">
        <f>H5*D5</f>
        <v>2778.75</v>
      </c>
      <c r="L5" s="15">
        <f>E5*D5</f>
        <v>2795.8500000000004</v>
      </c>
      <c r="M5" s="15">
        <f t="shared" ref="M5:M8" si="0">F5*D5</f>
        <v>2821.5</v>
      </c>
      <c r="N5" s="15">
        <f>G5*D5</f>
        <v>2718.8999999999996</v>
      </c>
    </row>
    <row r="6" spans="1:17" x14ac:dyDescent="0.25">
      <c r="A6" s="22">
        <v>2</v>
      </c>
      <c r="B6" s="24" t="s">
        <v>18</v>
      </c>
      <c r="C6" s="25" t="s">
        <v>13</v>
      </c>
      <c r="D6" s="27">
        <v>1</v>
      </c>
      <c r="E6" s="16">
        <v>1226.25</v>
      </c>
      <c r="F6" s="16">
        <v>1237.5</v>
      </c>
      <c r="G6" s="16">
        <v>1192.5</v>
      </c>
      <c r="H6" s="16">
        <f t="shared" ref="H6:H7" si="1">ROUND((E6+F6+G6)/3,2)</f>
        <v>1218.75</v>
      </c>
      <c r="I6" s="17">
        <f t="shared" ref="I6:I7" si="2">SQRT(((E6-H6)*(E6-H6)+(F6-H6)*(F6-H6)+(G6-H6)*(G6-H6))/(3-1))</f>
        <v>23.418742493993992</v>
      </c>
      <c r="J6" s="17">
        <v>2.98</v>
      </c>
      <c r="K6" s="18">
        <f t="shared" ref="K6:K8" si="3">H6*D6</f>
        <v>1218.75</v>
      </c>
      <c r="L6" s="15">
        <f t="shared" ref="L6:L8" si="4">E6*D6</f>
        <v>1226.25</v>
      </c>
      <c r="M6" s="15">
        <f t="shared" si="0"/>
        <v>1237.5</v>
      </c>
      <c r="N6" s="15">
        <f t="shared" ref="N6:N8" si="5">G6*D6</f>
        <v>1192.5</v>
      </c>
    </row>
    <row r="7" spans="1:17" x14ac:dyDescent="0.25">
      <c r="A7" s="22">
        <v>3</v>
      </c>
      <c r="B7" s="24" t="s">
        <v>19</v>
      </c>
      <c r="C7" s="25" t="s">
        <v>13</v>
      </c>
      <c r="D7" s="27">
        <v>1</v>
      </c>
      <c r="E7" s="16">
        <v>479.6</v>
      </c>
      <c r="F7" s="16">
        <v>484</v>
      </c>
      <c r="G7" s="16">
        <v>466.4</v>
      </c>
      <c r="H7" s="16">
        <f t="shared" si="1"/>
        <v>476.67</v>
      </c>
      <c r="I7" s="17">
        <f t="shared" si="2"/>
        <v>9.1593313074700102</v>
      </c>
      <c r="J7" s="17">
        <v>2.85</v>
      </c>
      <c r="K7" s="18">
        <f t="shared" si="3"/>
        <v>476.67</v>
      </c>
      <c r="L7" s="15">
        <f t="shared" si="4"/>
        <v>479.6</v>
      </c>
      <c r="M7" s="15">
        <f t="shared" si="0"/>
        <v>484</v>
      </c>
      <c r="N7" s="15">
        <f t="shared" si="5"/>
        <v>466.4</v>
      </c>
    </row>
    <row r="8" spans="1:17" x14ac:dyDescent="0.25">
      <c r="A8" s="22">
        <v>4</v>
      </c>
      <c r="B8" s="24"/>
      <c r="C8" s="25" t="s">
        <v>13</v>
      </c>
      <c r="D8" s="27"/>
      <c r="E8" s="16"/>
      <c r="F8" s="16"/>
      <c r="G8" s="16"/>
      <c r="H8" s="16"/>
      <c r="I8" s="17"/>
      <c r="J8" s="17"/>
      <c r="K8" s="18">
        <f t="shared" si="3"/>
        <v>0</v>
      </c>
      <c r="L8" s="15">
        <f t="shared" si="4"/>
        <v>0</v>
      </c>
      <c r="M8" s="15">
        <f t="shared" si="0"/>
        <v>0</v>
      </c>
      <c r="N8" s="15">
        <f t="shared" si="5"/>
        <v>0</v>
      </c>
    </row>
    <row r="9" spans="1:17" ht="18.600000000000001" customHeight="1" x14ac:dyDescent="0.25">
      <c r="A9" s="36" t="s">
        <v>14</v>
      </c>
      <c r="B9" s="36"/>
      <c r="C9" s="36"/>
      <c r="D9" s="36"/>
      <c r="E9" s="36"/>
      <c r="F9" s="36"/>
      <c r="G9" s="36"/>
      <c r="H9" s="19"/>
      <c r="I9" s="20"/>
      <c r="J9" s="20"/>
      <c r="K9" s="21">
        <f>SUM(K5:K8)</f>
        <v>4474.17</v>
      </c>
      <c r="L9" s="21">
        <f>SUM(L5:L8)</f>
        <v>4501.7000000000007</v>
      </c>
      <c r="M9" s="21">
        <f>SUM(M5:M8)</f>
        <v>4543</v>
      </c>
      <c r="N9" s="21">
        <f>SUM(N5:N8)</f>
        <v>4377.7999999999993</v>
      </c>
      <c r="O9" s="14"/>
      <c r="P9" s="14"/>
      <c r="Q9" s="26"/>
    </row>
    <row r="10" spans="1:17" ht="45" customHeight="1" x14ac:dyDescent="0.25">
      <c r="A10" s="37" t="s">
        <v>15</v>
      </c>
      <c r="B10" s="37"/>
      <c r="C10" s="37"/>
      <c r="D10" s="37"/>
      <c r="E10" s="37"/>
      <c r="F10" s="37"/>
      <c r="G10" s="37"/>
      <c r="H10" s="37"/>
      <c r="I10" s="37"/>
      <c r="J10" s="37"/>
    </row>
    <row r="11" spans="1:17" ht="15.75" x14ac:dyDescent="0.25">
      <c r="A11" s="38"/>
      <c r="B11" s="38"/>
      <c r="C11" s="6"/>
      <c r="D11" s="6"/>
      <c r="E11" s="6"/>
      <c r="F11" s="6"/>
      <c r="G11" s="6"/>
    </row>
    <row r="12" spans="1:17" ht="15.75" x14ac:dyDescent="0.25">
      <c r="A12" s="33"/>
      <c r="B12" s="33"/>
      <c r="C12" s="33"/>
      <c r="D12" s="6"/>
      <c r="E12" s="7"/>
      <c r="F12" s="8"/>
      <c r="G12" s="9"/>
      <c r="H12" s="10"/>
      <c r="I12" s="10"/>
      <c r="J12" s="10"/>
      <c r="K12" s="10"/>
    </row>
    <row r="13" spans="1:17" ht="15.75" x14ac:dyDescent="0.25">
      <c r="A13" s="11"/>
      <c r="B13" s="12"/>
      <c r="C13" s="12"/>
      <c r="D13" s="6"/>
      <c r="E13" s="7"/>
      <c r="F13" s="8"/>
      <c r="G13" s="13"/>
      <c r="H13" s="10"/>
      <c r="I13" s="10"/>
      <c r="J13" s="10"/>
      <c r="K13" s="10"/>
    </row>
    <row r="14" spans="1:17" ht="15.75" x14ac:dyDescent="0.25">
      <c r="A14" s="11"/>
      <c r="B14" s="12"/>
      <c r="C14" s="12"/>
      <c r="D14" s="6"/>
      <c r="E14" s="7"/>
      <c r="F14" s="8"/>
      <c r="G14" s="13"/>
      <c r="H14" s="10"/>
      <c r="I14" s="10"/>
      <c r="J14" s="10"/>
      <c r="K14" s="10"/>
    </row>
    <row r="15" spans="1:17" ht="15.75" x14ac:dyDescent="0.25">
      <c r="A15" s="38"/>
      <c r="B15" s="38"/>
      <c r="C15" s="6"/>
      <c r="D15" s="6"/>
      <c r="E15" s="6"/>
      <c r="F15" s="6"/>
      <c r="G15" s="6"/>
    </row>
    <row r="16" spans="1:17" ht="15.75" x14ac:dyDescent="0.25">
      <c r="A16" s="33"/>
      <c r="B16" s="33"/>
      <c r="C16" s="33"/>
      <c r="D16" s="6"/>
      <c r="E16" s="7"/>
      <c r="F16" s="8"/>
      <c r="G16" s="9"/>
      <c r="H16" s="10"/>
      <c r="I16" s="10"/>
      <c r="J16" s="10"/>
      <c r="K16" s="10"/>
    </row>
  </sheetData>
  <mergeCells count="15">
    <mergeCell ref="A16:C16"/>
    <mergeCell ref="K3:K4"/>
    <mergeCell ref="A9:G9"/>
    <mergeCell ref="A10:J10"/>
    <mergeCell ref="A11:B11"/>
    <mergeCell ref="A12:C12"/>
    <mergeCell ref="A15:B15"/>
    <mergeCell ref="B1:J1"/>
    <mergeCell ref="A2:J2"/>
    <mergeCell ref="A3:A4"/>
    <mergeCell ref="B3:B4"/>
    <mergeCell ref="C3:C4"/>
    <mergeCell ref="D3:D4"/>
    <mergeCell ref="E3:G3"/>
    <mergeCell ref="H3:J3"/>
  </mergeCells>
  <pageMargins left="0.7" right="0.7" top="0.75" bottom="0.75" header="0.3" footer="0.3"/>
  <pageSetup paperSize="9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Новикова Е. Светлана</dc:creator>
  <cp:lastModifiedBy>Огнева В. Елена</cp:lastModifiedBy>
  <cp:lastPrinted>2023-11-17T14:35:14Z</cp:lastPrinted>
  <dcterms:created xsi:type="dcterms:W3CDTF">2022-02-04T11:55:01Z</dcterms:created>
  <dcterms:modified xsi:type="dcterms:W3CDTF">2023-12-04T11:46:07Z</dcterms:modified>
</cp:coreProperties>
</file>