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Расчет" r:id="rId1" sheetId="1" state="visible"/>
    <sheet name="Лист1" r:id="rId2" sheetId="2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<sst xmlns="http://schemas.openxmlformats.org/spreadsheetml/2006/main" xmlns:a="http://schemas.openxmlformats.org/drawingml/2006/main" xmlns:a15="http://schemas.microsoft.com/office/drawing/2012/main" xmlns:asvg="http://schemas.microsoft.com/office/drawing/2016/SVG/main" xmlns:c="http://schemas.openxmlformats.org/drawingml/2006/chart" xmlns:co="http://ncloudtech.com" xmlns:co-ooxml="http://ncloudtech.com/ooxml" xmlns:m="http://schemas.openxmlformats.org/officeDocument/2006/math" xmlns:mc="http://schemas.openxmlformats.org/markup-compatibility/2006" xmlns:o="urn:schemas-microsoft-com:office:office" xmlns:p="http://schemas.openxmlformats.org/presentationml/2006/main" xmlns:pic="http://schemas.openxmlformats.org/drawingml/2006/picture" xmlns:r="http://schemas.openxmlformats.org/officeDocument/2006/relationships" xmlns:s="http://schemas.openxmlformats.org/officeDocument/2006/sharedTypes" xmlns:sl="http://schemas.openxmlformats.org/schemaLibrary/2006/main" xmlns:v="urn:schemas-microsoft-com:vml" xmlns:w="http://schemas.openxmlformats.org/wordprocessingml/2006/main" xmlns:w14="http://schemas.microsoft.com/office/word/2010/wordml" xmlns:w15="http://schemas.microsoft.com/office/word/2012/wordml" xmlns:wp="http://schemas.openxmlformats.org/drawingml/2006/wordprocessingDrawing" xmlns:wpg="http://schemas.microsoft.com/office/word/2010/wordprocessingGroup" xmlns:wps="http://schemas.microsoft.com/office/word/2010/wordprocessingShape" xmlns:x="urn:schemas-microsoft-com:office:excel" xmlns:x14="http://schemas.microsoft.com/office/spreadsheetml/2009/9/main" xmlns:xdr="http://schemas.openxmlformats.org/drawingml/2006/spreadsheetDrawing" xmlns:xm="http://schemas.microsoft.com/office/excel/2006/main" mc:Ignorable="co co-ooxml w14 x14 w15">
  <si>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</si>
  <si>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</si>
  <si>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</si>
  <si>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</si>
  <si>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</si>
  <si>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</si>
  <si>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</si>
  <si>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</si>
  <si>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r>
      <t xml:space="preserve">Коммерческое предложение №1 </t>
    </r>
    <r>
      <t xml:space="preserve">
</t>
    </r>
    <r>
      <t xml:space="preserve">
</t>
    </r>
    <r>
      <t xml:space="preserve">
</t>
    </r>
    <r>
      <t xml:space="preserve">
</t>
    </r>
  </si>
  <si>
    <r>
      <t xml:space="preserve">Коммерческое предложение  №2 </t>
    </r>
    <r>
      <t xml:space="preserve">
</t>
    </r>
    <r>
      <t xml:space="preserve">
</t>
    </r>
    <r>
      <t xml:space="preserve">
</t>
    </r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</si>
  <si>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</si>
  <si>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</si>
  <si>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</si>
  <si>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rFont val="Times New Roman"/>
        <b val="false"/>
        <i val="true"/>
        <color rgb="000000" tint="0"/>
        <sz val="10"/>
      </rPr>
      <t xml:space="preserve">         (не должен превышать 33%)</t>
    </r>
  </si>
  <si>
    <r>
      <rPr>
        <rFont val="Times New Roman"/>
        <b val="true"/>
        <color rgb="000000" tint="0"/>
        <sz val="10"/>
      </rPr>
      <t>Расчет НМЦК по формуле</t>
    </r>
    <r>
      <rPr>
        <rFont val="Times New Roman"/>
        <color rgb="000000" tint="0"/>
        <sz val="10"/>
      </rPr>
      <t xml:space="preserve">                             v - количество (объем) закупаемого товара (работы, услуги);</t>
    </r>
    <r>
      <t xml:space="preserve">
</t>
    </r>
    <r>
      <rPr>
        <rFont val="Times New Roman"/>
        <color rgb="000000" tint="0"/>
        <sz val="10"/>
      </rPr>
      <t>n - количество значений, используемых в расчете;</t>
    </r>
    <r>
      <t xml:space="preserve">
</t>
    </r>
    <r>
      <rPr>
        <rFont val="Times New Roman"/>
        <color rgb="000000" tint="0"/>
        <sz val="10"/>
      </rPr>
      <t>i - номер источника ценовой информации;</t>
    </r>
    <r>
      <t xml:space="preserve">
</t>
    </r>
    <r>
      <rPr>
        <rFont val="Times New Roman"/>
        <color rgb="000000" tint="0"/>
        <sz val="10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</si>
  <si>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</si>
  <si>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</si>
  <si>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</si>
  <si>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Костюм летний рабочий мужской, р.48-50</t>
  </si>
  <si>
    <t>шт</t>
  </si>
  <si>
    <t>Костюм летний рабочий мужской, р.56-58</t>
  </si>
  <si>
    <t>Костюм летний рабочий мужской, р.52-54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</si>
  <si>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</si>
  <si>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</si>
  <si>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</si>
  <si>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среда</t>
  </si>
  <si>
    <t>суббота</t>
  </si>
  <si>
    <t>часы</t>
  </si>
  <si>
    <t>январь</t>
  </si>
  <si>
    <t>февраль</t>
  </si>
  <si>
    <t>2,9,16</t>
  </si>
  <si>
    <t>5,12,19,26</t>
  </si>
  <si>
    <t>март</t>
  </si>
  <si>
    <t>2,9,16,23,30</t>
  </si>
  <si>
    <t>апрель</t>
  </si>
  <si>
    <t>6,13,20,27</t>
  </si>
  <si>
    <t xml:space="preserve">май </t>
  </si>
  <si>
    <t>4,11,18,25</t>
  </si>
  <si>
    <t>7,14,21,28</t>
  </si>
  <si>
    <t>июнь</t>
  </si>
  <si>
    <t>сентябрь</t>
  </si>
  <si>
    <t>3,10,17,24</t>
  </si>
  <si>
    <t>октябрь</t>
  </si>
  <si>
    <t>1,8,15,22,29</t>
  </si>
  <si>
    <t>ноябрь</t>
  </si>
  <si>
    <t>декабрь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</si>
</sst>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0.00" formatCode="0.00" numFmtId="1001"/>
    <numFmt co:extendedFormatCode="#,##0.00" formatCode="#,##0.00" numFmtId="1002"/>
    <numFmt co:extendedFormatCode="0.0000" formatCode="0.0000" numFmtId="1003"/>
  </numFmts>
  <fonts count="10">
    <font>
      <name val="Calibri"/>
      <color theme="1" tint="0"/>
      <sz val="11"/>
    </font>
    <font>
      <color theme="1" tint="0"/>
      <sz val="11"/>
      <scheme val="minor"/>
    </font>
    <font>
      <name val="Times New Roman"/>
      <color theme="1" tint="0"/>
      <sz val="10"/>
    </font>
    <font>
      <name val="Times New Roman"/>
      <b val="true"/>
      <color theme="1" tint="0"/>
      <sz val="10"/>
    </font>
    <font>
      <name val="Times New Roman"/>
      <b val="true"/>
      <color rgb="000000" tint="0"/>
      <sz val="10"/>
    </font>
    <font>
      <name val="Times New Roman"/>
      <b val="true"/>
      <sz val="10"/>
    </font>
    <font>
      <name val="Times New Roman"/>
      <color rgb="000000" tint="0"/>
      <sz val="10"/>
    </font>
    <font>
      <name val="Times New Roman"/>
      <sz val="9"/>
    </font>
    <font>
      <name val="Times New Roman"/>
      <sz val="10"/>
    </font>
    <font>
      <b val="true"/>
      <color theme="1" tint="0"/>
      <sz val="11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rgb="000000" tint="0"/>
      </bottom>
    </border>
    <border>
      <left style="none"/>
      <bottom style="thin">
        <color rgb="000000" tint="0"/>
      </bottom>
    </border>
    <border>
      <right style="none"/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44">
    <xf applyFont="true" applyNumberFormat="true" borderId="0" fillId="0" fontId="1" numFmtId="1000" quotePrefix="false"/>
    <xf applyFont="true" applyNumberFormat="true" borderId="0" fillId="0" fontId="2" numFmtId="1000" quotePrefix="false"/>
    <xf applyAlignment="true" applyFont="true" applyNumberFormat="true" borderId="0" fillId="0" fontId="2" numFmtId="1000" quotePrefix="false">
      <alignment vertical="top"/>
    </xf>
    <xf applyAlignment="true" applyFont="true" applyNumberFormat="true" borderId="0" fillId="0" fontId="3" numFmtId="1000" quotePrefix="false">
      <alignment horizontal="left" wrapText="true"/>
    </xf>
    <xf applyAlignment="true" applyBorder="true" applyFont="true" applyNumberFormat="true" borderId="1" fillId="0" fontId="3" numFmtId="1000" quotePrefix="false">
      <alignment horizontal="left" vertical="center" wrapText="true"/>
    </xf>
    <xf applyAlignment="true" applyFont="true" applyNumberFormat="true" borderId="0" fillId="0" fontId="3" numFmtId="1000" quotePrefix="false">
      <alignment horizontal="left" vertical="center" wrapText="true"/>
    </xf>
    <xf applyAlignment="true" applyFont="true" applyNumberFormat="true" borderId="0" fillId="0" fontId="3" numFmtId="1000" quotePrefix="false">
      <alignment horizontal="left" vertical="center" wrapText="true"/>
    </xf>
    <xf applyAlignment="true" applyFont="true" applyNumberFormat="true" borderId="0" fillId="0" fontId="2" numFmtId="1000" quotePrefix="false">
      <alignment wrapText="true"/>
    </xf>
    <xf applyAlignment="true" applyFont="true" applyNumberFormat="true" borderId="0" fillId="0" fontId="4" numFmtId="1000" quotePrefix="false">
      <alignment horizontal="center" vertical="center" wrapText="true"/>
    </xf>
    <xf applyAlignment="true" applyBorder="true" applyFont="true" applyNumberFormat="true" borderId="2" fillId="0" fontId="3" numFmtId="1000" quotePrefix="false">
      <alignment horizontal="left" vertical="center" wrapText="true"/>
    </xf>
    <xf applyAlignment="true" applyBorder="true" applyFont="true" applyNumberFormat="true" borderId="3" fillId="0" fontId="3" numFmtId="1000" quotePrefix="false">
      <alignment horizontal="left" vertical="center" wrapText="true"/>
    </xf>
    <xf applyAlignment="true" applyBorder="true" applyFont="true" applyNumberFormat="true" borderId="4" fillId="0" fontId="4" numFmtId="1000" quotePrefix="false">
      <alignment horizontal="center" vertical="center" wrapText="true"/>
    </xf>
    <xf applyAlignment="true" applyBorder="true" applyFont="true" applyNumberFormat="true" borderId="5" fillId="0" fontId="4" numFmtId="1000" quotePrefix="false">
      <alignment horizontal="center" vertical="center" wrapText="true"/>
    </xf>
    <xf applyAlignment="true" applyBorder="true" applyFont="true" applyNumberFormat="true" borderId="6" fillId="0" fontId="4" numFmtId="1000" quotePrefix="false">
      <alignment horizontal="center" vertical="center" wrapText="true"/>
    </xf>
    <xf applyAlignment="true" applyBorder="true" applyFont="true" applyNumberFormat="true" borderId="7" fillId="0" fontId="4" numFmtId="1000" quotePrefix="false">
      <alignment horizontal="center" vertical="center" wrapText="true"/>
    </xf>
    <xf applyAlignment="true" applyBorder="true" applyFont="true" applyNumberFormat="true" borderId="5" fillId="0" fontId="4" numFmtId="1001" quotePrefix="false">
      <alignment horizontal="center" vertical="top" wrapText="true"/>
    </xf>
    <xf applyAlignment="true" applyBorder="true" applyFont="true" applyNumberFormat="true" borderId="6" fillId="0" fontId="4" numFmtId="1001" quotePrefix="false">
      <alignment horizontal="center" vertical="top" wrapText="true"/>
    </xf>
    <xf applyAlignment="true" applyBorder="true" applyFont="true" applyNumberFormat="true" borderId="7" fillId="0" fontId="4" numFmtId="1001" quotePrefix="false">
      <alignment horizontal="center" vertical="top" wrapText="true"/>
    </xf>
    <xf applyAlignment="true" applyBorder="true" applyFont="true" applyNumberFormat="true" borderId="5" fillId="0" fontId="4" numFmtId="1000" quotePrefix="false">
      <alignment horizontal="center" vertical="top" wrapText="true"/>
    </xf>
    <xf applyAlignment="true" applyBorder="true" applyFont="true" applyNumberFormat="true" borderId="6" fillId="0" fontId="4" numFmtId="1000" quotePrefix="false">
      <alignment horizontal="center" vertical="top" wrapText="true"/>
    </xf>
    <xf applyAlignment="true" applyBorder="true" applyFont="true" applyNumberFormat="true" borderId="7" fillId="0" fontId="4" numFmtId="1000" quotePrefix="false">
      <alignment horizontal="center" vertical="top" wrapText="true"/>
    </xf>
    <xf applyAlignment="true" applyBorder="true" applyFont="true" applyNumberFormat="true" borderId="8" fillId="0" fontId="4" numFmtId="1000" quotePrefix="false">
      <alignment horizontal="center" vertical="center" wrapText="true"/>
    </xf>
    <xf applyAlignment="true" applyBorder="true" applyFont="true" applyNumberFormat="true" borderId="9" fillId="0" fontId="4" numFmtId="1000" quotePrefix="false">
      <alignment horizontal="center" vertical="center" wrapText="true"/>
    </xf>
    <xf applyAlignment="true" applyBorder="true" applyFont="true" applyNumberFormat="true" borderId="5" fillId="0" fontId="5" numFmtId="1000" quotePrefix="false">
      <alignment horizontal="center" vertical="top" wrapText="true"/>
    </xf>
    <xf applyAlignment="true" applyBorder="true" applyFont="true" applyNumberFormat="true" borderId="5" fillId="0" fontId="6" numFmtId="1000" quotePrefix="false">
      <alignment horizontal="center" vertical="top" wrapText="true"/>
    </xf>
    <xf applyAlignment="true" applyBorder="true" applyFont="true" applyNumberFormat="true" borderId="5" fillId="0" fontId="3" numFmtId="1000" quotePrefix="false">
      <alignment horizontal="center" vertical="top" wrapText="true"/>
    </xf>
    <xf applyAlignment="true" applyFont="true" applyNumberFormat="true" borderId="0" fillId="0" fontId="2" numFmtId="1000" quotePrefix="false">
      <alignment horizontal="center" vertical="top"/>
    </xf>
    <xf applyAlignment="true" applyBorder="true" applyFont="true" applyNumberFormat="true" borderId="10" fillId="0" fontId="4" numFmtId="1000" quotePrefix="false">
      <alignment horizontal="left" vertical="top" wrapText="true"/>
    </xf>
    <xf applyAlignment="true" applyBorder="true" applyFont="true" applyNumberFormat="true" borderId="11" fillId="0" fontId="4" numFmtId="1000" quotePrefix="false">
      <alignment horizontal="left" vertical="top" wrapText="true"/>
    </xf>
    <xf applyAlignment="true" applyBorder="true" applyFont="true" applyNumberFormat="true" borderId="12" fillId="0" fontId="4" numFmtId="1000" quotePrefix="false">
      <alignment horizontal="left" vertical="top" wrapText="true"/>
    </xf>
    <xf applyAlignment="true" applyBorder="true" applyFont="true" applyNumberFormat="true" borderId="4" fillId="0" fontId="6" numFmtId="1000" quotePrefix="false">
      <alignment horizontal="left" vertical="top" wrapText="true"/>
    </xf>
    <xf applyAlignment="true" applyBorder="true" applyFont="true" applyNumberFormat="true" borderId="5" fillId="0" fontId="7" numFmtId="1000" quotePrefix="false">
      <alignment horizontal="center" vertical="center" wrapText="true"/>
    </xf>
    <xf applyAlignment="true" applyBorder="true" applyFont="true" applyNumberFormat="true" borderId="5" fillId="0" fontId="8" numFmtId="1000" quotePrefix="false">
      <alignment horizontal="center" vertical="center" wrapText="true"/>
    </xf>
    <xf applyAlignment="true" applyBorder="true" applyFont="true" applyNumberFormat="true" borderId="5" fillId="0" fontId="8" numFmtId="1001" quotePrefix="false">
      <alignment horizontal="center" vertical="center" wrapText="true"/>
    </xf>
    <xf applyAlignment="true" applyBorder="true" applyFont="true" applyNumberFormat="true" borderId="5" fillId="0" fontId="6" numFmtId="1002" quotePrefix="false">
      <alignment horizontal="center" vertical="center" wrapText="true"/>
    </xf>
    <xf applyAlignment="true" applyBorder="true" applyFont="true" applyNumberFormat="true" borderId="5" fillId="0" fontId="2" numFmtId="1002" quotePrefix="false">
      <alignment horizontal="center" vertical="center"/>
    </xf>
    <xf applyAlignment="true" applyBorder="true" applyFont="true" applyNumberFormat="true" borderId="5" fillId="0" fontId="6" numFmtId="1001" quotePrefix="false">
      <alignment horizontal="center" vertical="center" wrapText="true"/>
    </xf>
    <xf applyAlignment="true" applyBorder="true" applyFont="true" applyNumberFormat="true" borderId="5" fillId="0" fontId="6" numFmtId="1003" quotePrefix="false">
      <alignment horizontal="center" vertical="center" wrapText="true"/>
    </xf>
    <xf applyAlignment="true" applyFont="true" applyNumberFormat="true" borderId="0" fillId="0" fontId="3" numFmtId="1000" quotePrefix="false">
      <alignment horizontal="left" vertical="center"/>
    </xf>
    <xf applyAlignment="true" applyFont="true" applyNumberFormat="true" borderId="0" fillId="0" fontId="3" numFmtId="1000" quotePrefix="false">
      <alignment vertical="center"/>
    </xf>
    <xf applyAlignment="true" applyFont="true" applyNumberFormat="true" borderId="0" fillId="0" fontId="3" numFmtId="1001" quotePrefix="false">
      <alignment vertical="center"/>
    </xf>
    <xf applyFont="true" applyNumberFormat="true" borderId="0" fillId="0" fontId="3" numFmtId="1002" quotePrefix="false"/>
    <xf applyAlignment="true" applyFont="true" applyNumberFormat="true" borderId="0" fillId="0" fontId="2" numFmtId="1000" quotePrefix="false">
      <alignment horizontal="left" wrapText="true"/>
    </xf>
    <xf applyFont="true" applyNumberFormat="true" borderId="0" fillId="0" fontId="9" numFmtId="1000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5" Target="theme/theme1.xml" Type="http://schemas.openxmlformats.org/officeDocument/2006/relationships/theme"/>
  <Relationship Id="rId4" Target="styles.xml" Type="http://schemas.openxmlformats.org/officeDocument/2006/relationships/styles"/>
  <Relationship Id="rId3" Target="sharedStrings.xml" Type="http://schemas.openxmlformats.org/officeDocument/2006/relationships/sharedStrings"/>
  <Relationship Id="rId2" Target="worksheets/sheet2.xml" Type="http://schemas.openxmlformats.org/officeDocument/2006/relationships/worksheet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AC11"/>
  <sheetViews>
    <sheetView showZeros="true" workbookViewId="0"/>
  </sheetViews>
  <sheetFormatPr baseColWidth="8" customHeight="false" defaultColWidth="9.14062530925693" defaultRowHeight="12.75" zeroHeight="false"/>
  <cols>
    <col customWidth="true" max="1" min="1" outlineLevel="0" style="1" width="3.14062497092456"/>
    <col customWidth="true" max="2" min="2" outlineLevel="0" style="1" width="36.2851553123171"/>
    <col customWidth="true" max="3" min="3" outlineLevel="0" style="1" width="5.85546881277651"/>
    <col customWidth="true" max="4" min="4" outlineLevel="0" style="1" width="6.85546898194269"/>
    <col customWidth="true" max="5" min="5" outlineLevel="0" style="1" width="13.8554681361118"/>
    <col customWidth="true" max="6" min="6" outlineLevel="0" style="1" width="14.7109374563868"/>
    <col customWidth="true" max="7" min="7" outlineLevel="0" style="1" width="14.5703129929608"/>
    <col customWidth="true" max="8" min="8" outlineLevel="0" style="1" width="15.5703124854623"/>
    <col customWidth="true" max="9" min="9" outlineLevel="0" style="1" width="15.4257809599064"/>
    <col customWidth="true" max="10" min="10" outlineLevel="0" style="1" width="14.2851556506495"/>
    <col customWidth="true" max="11" min="11" outlineLevel="0" style="1" width="27.9999993233353"/>
    <col customWidth="true" max="12" min="12" outlineLevel="0" style="1" width="13.5703121471299"/>
    <col bestFit="true" customWidth="true" max="13" min="13" outlineLevel="0" style="1" width="9.42578129823879"/>
    <col customWidth="true" max="14" min="14" outlineLevel="0" style="1" width="13.8554681361118"/>
    <col bestFit="true" customWidth="true" max="16384" min="15" outlineLevel="0" style="1" width="9.14062530925693"/>
  </cols>
  <sheetData>
    <row customHeight="true" ht="48" outlineLevel="0" r="1">
      <c r="B1" s="2" t="n"/>
      <c r="C1" s="2" t="n"/>
      <c r="K1" s="3" t="n"/>
      <c r="M1" s="4" t="n"/>
      <c r="N1" s="5" t="s"/>
      <c r="O1" s="6" t="n"/>
      <c r="P1" s="6" t="n"/>
      <c r="Q1" s="6" t="n"/>
      <c r="R1" s="6" t="n"/>
      <c r="S1" s="6" t="n"/>
      <c r="T1" s="6" t="n"/>
      <c r="U1" s="6" t="n"/>
      <c r="V1" s="6" t="n"/>
      <c r="W1" s="7" t="n"/>
      <c r="X1" s="7" t="n"/>
      <c r="Y1" s="7" t="n"/>
      <c r="Z1" s="7" t="n"/>
      <c r="AA1" s="7" t="n"/>
      <c r="AB1" s="7" t="n"/>
      <c r="AC1" s="7" t="n"/>
    </row>
    <row customHeight="true" ht="39" outlineLevel="0" r="2">
      <c r="A2" s="8" t="s">
        <v>0</v>
      </c>
      <c r="B2" s="8" t="s"/>
      <c r="C2" s="8" t="s"/>
      <c r="D2" s="8" t="s"/>
      <c r="E2" s="8" t="s"/>
      <c r="F2" s="8" t="s"/>
      <c r="G2" s="8" t="s"/>
      <c r="H2" s="8" t="s"/>
      <c r="I2" s="8" t="s"/>
      <c r="J2" s="8" t="s"/>
      <c r="K2" s="8" t="s"/>
      <c r="M2" s="9" t="s"/>
      <c r="N2" s="10" t="s"/>
      <c r="O2" s="7" t="n"/>
      <c r="P2" s="7" t="n"/>
      <c r="Q2" s="7" t="n"/>
      <c r="R2" s="7" t="n"/>
      <c r="S2" s="7" t="n"/>
      <c r="T2" s="7" t="n"/>
      <c r="U2" s="7" t="n"/>
      <c r="V2" s="7" t="n"/>
      <c r="W2" s="7" t="n"/>
      <c r="X2" s="7" t="n"/>
      <c r="Y2" s="7" t="n"/>
      <c r="Z2" s="7" t="n"/>
      <c r="AA2" s="7" t="n"/>
      <c r="AB2" s="7" t="n"/>
      <c r="AC2" s="7" t="n"/>
    </row>
    <row customHeight="true" ht="39" outlineLevel="0" r="3">
      <c r="A3" s="11" t="s">
        <v>1</v>
      </c>
      <c r="B3" s="12" t="s">
        <v>2</v>
      </c>
      <c r="C3" s="12" t="s">
        <v>3</v>
      </c>
      <c r="D3" s="12" t="s">
        <v>4</v>
      </c>
      <c r="E3" s="12" t="s">
        <v>5</v>
      </c>
      <c r="F3" s="13" t="s"/>
      <c r="G3" s="14" t="s"/>
      <c r="H3" s="15" t="s">
        <v>6</v>
      </c>
      <c r="I3" s="16" t="s"/>
      <c r="J3" s="17" t="s"/>
      <c r="K3" s="18" t="s">
        <v>7</v>
      </c>
      <c r="L3" s="19" t="s"/>
      <c r="M3" s="19" t="s"/>
      <c r="N3" s="20" t="s"/>
    </row>
    <row customHeight="true" ht="159" outlineLevel="0" r="4">
      <c r="A4" s="21" t="s"/>
      <c r="B4" s="22" t="s"/>
      <c r="C4" s="22" t="s"/>
      <c r="D4" s="22" t="s"/>
      <c r="E4" s="18" t="s">
        <v>8</v>
      </c>
      <c r="F4" s="18" t="s">
        <v>9</v>
      </c>
      <c r="G4" s="23" t="s">
        <v>10</v>
      </c>
      <c r="H4" s="18" t="s">
        <v>11</v>
      </c>
      <c r="I4" s="18" t="s">
        <v>12</v>
      </c>
      <c r="J4" s="18" t="s">
        <v>13</v>
      </c>
      <c r="K4" s="24" t="s">
        <v>14</v>
      </c>
      <c r="L4" s="25" t="s">
        <v>15</v>
      </c>
      <c r="M4" s="25" t="s">
        <v>16</v>
      </c>
      <c r="N4" s="25" t="s">
        <v>17</v>
      </c>
    </row>
    <row customFormat="true" customHeight="true" ht="18.75" outlineLevel="0" r="5" s="26">
      <c r="A5" s="27" t="n"/>
      <c r="B5" s="28" t="s"/>
      <c r="C5" s="28" t="s"/>
      <c r="D5" s="28" t="s"/>
      <c r="E5" s="28" t="s"/>
      <c r="F5" s="28" t="s"/>
      <c r="G5" s="28" t="s"/>
      <c r="H5" s="28" t="s"/>
      <c r="I5" s="28" t="s"/>
      <c r="J5" s="28" t="s"/>
      <c r="K5" s="28" t="s"/>
      <c r="L5" s="28" t="s"/>
      <c r="M5" s="28" t="s"/>
      <c r="N5" s="29" t="s"/>
    </row>
    <row customFormat="true" customHeight="true" ht="60" outlineLevel="0" r="6" s="26">
      <c r="A6" s="30" t="n">
        <v>1</v>
      </c>
      <c r="B6" s="31" t="s">
        <v>18</v>
      </c>
      <c r="C6" s="32" t="s">
        <v>19</v>
      </c>
      <c r="D6" s="32" t="n">
        <v>1</v>
      </c>
      <c r="E6" s="33" t="n">
        <v>3030</v>
      </c>
      <c r="F6" s="33" t="n">
        <v>3000</v>
      </c>
      <c r="G6" s="33" t="n">
        <v>3180</v>
      </c>
      <c r="H6" s="34" t="n">
        <f aca="false" ca="false" dt2D="false" dtr="false" t="normal">AVERAGE(E6:G6)</f>
        <v>3070</v>
      </c>
      <c r="I6" s="35" t="n">
        <f aca="false" ca="false" dt2D="false" dtr="false" t="normal">SQRT(SUM(POWER(E6-H6, 2), POWER(F6-H6, 2), POWER(G6-H6, 2))/(COLUMNS(E6:G6)-1))</f>
        <v>96.43650760992955</v>
      </c>
      <c r="J6" s="35" t="n">
        <f aca="false" ca="false" dt2D="false" dtr="false" t="normal">I6/H6*100</f>
        <v>3.141254319541679</v>
      </c>
      <c r="K6" s="36" t="n">
        <f aca="false" ca="false" dt2D="false" dtr="false" t="normal">D6/3*SUM(E6:G6)</f>
        <v>3070</v>
      </c>
      <c r="L6" s="37" t="n">
        <f aca="false" ca="false" dt2D="false" dtr="false" t="normal">K6/D6</f>
        <v>3070</v>
      </c>
      <c r="M6" s="36" t="n">
        <f aca="false" ca="false" dt2D="false" dtr="false" t="normal">ROUND(L6, 2)</f>
        <v>3070</v>
      </c>
      <c r="N6" s="36" t="n">
        <f aca="false" ca="false" dt2D="false" dtr="false" t="normal">M6*D6</f>
        <v>3070</v>
      </c>
    </row>
    <row customFormat="true" customHeight="true" ht="60" outlineLevel="0" r="7" s="26">
      <c r="A7" s="30" t="n">
        <v>2</v>
      </c>
      <c r="B7" s="31" t="s">
        <v>20</v>
      </c>
      <c r="C7" s="32" t="s">
        <v>19</v>
      </c>
      <c r="D7" s="32" t="n">
        <v>1</v>
      </c>
      <c r="E7" s="33" t="n">
        <v>2020</v>
      </c>
      <c r="F7" s="33" t="n">
        <v>2000</v>
      </c>
      <c r="G7" s="33" t="n">
        <v>2120</v>
      </c>
      <c r="H7" s="34" t="n">
        <f aca="false" ca="false" dt2D="false" dtr="false" t="normal">AVERAGE(E7:G7)</f>
        <v>2046.6666666666667</v>
      </c>
      <c r="I7" s="35" t="n">
        <f aca="false" ca="false" dt2D="false" dtr="false" t="normal">SQRT(SUM(POWER(E7-H7, 2), POWER(F7-H7, 2), POWER(G7-H7, 2))/(COLUMNS(E7:G7)-1))</f>
        <v>64.29100507328637</v>
      </c>
      <c r="J7" s="35" t="n">
        <f aca="false" ca="false" dt2D="false" dtr="false" t="normal">I7/H7*100</f>
        <v>3.1412543195416793</v>
      </c>
      <c r="K7" s="36" t="n">
        <f aca="false" ca="false" dt2D="false" dtr="false" t="normal">D7/3*SUM(E7:G7)</f>
        <v>2046.6666666666665</v>
      </c>
      <c r="L7" s="37" t="n">
        <f aca="false" ca="false" dt2D="false" dtr="false" t="normal">K7/D7</f>
        <v>2046.6666666666665</v>
      </c>
      <c r="M7" s="36" t="n">
        <f aca="false" ca="false" dt2D="false" dtr="false" t="normal">ROUND(L7, 2)</f>
        <v>2046.6700000000003</v>
      </c>
      <c r="N7" s="36" t="n">
        <f aca="false" ca="false" dt2D="false" dtr="false" t="normal">M7*D7</f>
        <v>2046.6700000000003</v>
      </c>
    </row>
    <row customFormat="true" customHeight="true" ht="60" outlineLevel="0" r="8" s="26">
      <c r="A8" s="30" t="n">
        <v>3</v>
      </c>
      <c r="B8" s="31" t="s">
        <v>21</v>
      </c>
      <c r="C8" s="32" t="s">
        <v>19</v>
      </c>
      <c r="D8" s="32" t="n">
        <v>1</v>
      </c>
      <c r="E8" s="33" t="n">
        <v>4545</v>
      </c>
      <c r="F8" s="33" t="n">
        <v>4500</v>
      </c>
      <c r="G8" s="33" t="n">
        <v>4770</v>
      </c>
      <c r="H8" s="34" t="n">
        <f aca="false" ca="false" dt2D="false" dtr="false" t="normal">AVERAGE(E8:G8)</f>
        <v>4605</v>
      </c>
      <c r="I8" s="35" t="n">
        <f aca="false" ca="false" dt2D="false" dtr="false" t="normal">SQRT(SUM(POWER(E8-H8, 2), POWER(F8-H8, 2), POWER(G8-H8, 2))/(COLUMNS(E8:G8)-1))</f>
        <v>144.65476141489432</v>
      </c>
      <c r="J8" s="35" t="n">
        <f aca="false" ca="false" dt2D="false" dtr="false" t="normal">I8/H8*100</f>
        <v>3.141254319541679</v>
      </c>
      <c r="K8" s="36" t="n">
        <f aca="false" ca="false" dt2D="false" dtr="false" t="normal">D8/3*SUM(E8:G8)</f>
        <v>4605</v>
      </c>
      <c r="L8" s="37" t="n">
        <f aca="false" ca="false" dt2D="false" dtr="false" t="normal">K8/D8</f>
        <v>4605</v>
      </c>
      <c r="M8" s="36" t="n">
        <f aca="false" ca="false" dt2D="false" dtr="false" t="normal">ROUND(L8, 2)</f>
        <v>4605</v>
      </c>
      <c r="N8" s="36" t="n">
        <f aca="false" ca="false" dt2D="false" dtr="false" t="normal">M8*D8</f>
        <v>4605</v>
      </c>
    </row>
    <row customHeight="true" ht="15.75" outlineLevel="0" r="9">
      <c r="A9" s="38" t="s">
        <v>22</v>
      </c>
      <c r="B9" s="38" t="s"/>
      <c r="C9" s="38" t="s"/>
      <c r="D9" s="38" t="s"/>
      <c r="E9" s="38" t="s"/>
      <c r="F9" s="38" t="s"/>
      <c r="G9" s="38" t="s"/>
      <c r="H9" s="39" t="n"/>
      <c r="I9" s="39" t="n"/>
      <c r="J9" s="39" t="n"/>
      <c r="K9" s="40" t="n"/>
      <c r="N9" s="41" t="n">
        <f aca="false" ca="false" dt2D="false" dtr="false" t="normal">SUM(N6:N8)</f>
        <v>9721.67</v>
      </c>
    </row>
    <row customHeight="true" ht="36" outlineLevel="0" r="10">
      <c r="A10" s="42" t="s">
        <v>23</v>
      </c>
      <c r="B10" s="42" t="s"/>
      <c r="C10" s="42" t="s"/>
      <c r="D10" s="42" t="s"/>
      <c r="E10" s="42" t="s"/>
      <c r="F10" s="42" t="s"/>
      <c r="G10" s="42" t="s"/>
      <c r="H10" s="42" t="s"/>
      <c r="I10" s="42" t="s"/>
      <c r="J10" s="42" t="s"/>
      <c r="K10" s="42" t="s"/>
    </row>
    <row outlineLevel="0" r="11">
      <c r="A11" s="1" t="s">
        <v>24</v>
      </c>
    </row>
  </sheetData>
  <mergeCells count="12">
    <mergeCell ref="M1:N2"/>
    <mergeCell ref="K3:N3"/>
    <mergeCell ref="D3:D4"/>
    <mergeCell ref="A2:K2"/>
    <mergeCell ref="E3:G3"/>
    <mergeCell ref="H3:J3"/>
    <mergeCell ref="A3:A4"/>
    <mergeCell ref="B3:B4"/>
    <mergeCell ref="C3:C4"/>
    <mergeCell ref="A5:N5"/>
    <mergeCell ref="A9:G9"/>
    <mergeCell ref="A10:K10"/>
  </mergeCells>
  <pageMargins bottom="0.748031497001648" footer="0.31496062874794" header="0.31496062874794" left="0.708661377429962" right="0.708661377429962" top="0.748031497001648"/>
  <pageSetup fitToHeight="1" fitToWidth="1" orientation="landscape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O26"/>
  <sheetViews>
    <sheetView showZeros="true" workbookViewId="0"/>
  </sheetViews>
  <sheetFormatPr baseColWidth="8" customHeight="false" defaultColWidth="9.14062530925693" defaultRowHeight="15" zeroHeight="false"/>
  <cols>
    <col customWidth="true" max="4" min="4" outlineLevel="0" width="23.9999986466705"/>
    <col customWidth="true" max="6" min="6" outlineLevel="0" width="28.9999988158367"/>
    <col customWidth="true" max="15" min="15" outlineLevel="0" width="19.4257816365712"/>
  </cols>
  <sheetData>
    <row outlineLevel="0" r="2">
      <c r="D2" s="0" t="s">
        <v>25</v>
      </c>
      <c r="F2" s="0" t="s">
        <v>26</v>
      </c>
      <c r="I2" s="0" t="s">
        <v>27</v>
      </c>
    </row>
    <row outlineLevel="0" r="4">
      <c r="B4" s="0" t="s">
        <v>28</v>
      </c>
      <c r="D4" s="0" t="n">
        <v>26</v>
      </c>
      <c r="F4" s="0" t="n">
        <v>29</v>
      </c>
      <c r="I4" s="0" t="n">
        <v>8.5</v>
      </c>
      <c r="K4" s="0" t="n">
        <v>6</v>
      </c>
    </row>
    <row outlineLevel="0" r="6">
      <c r="B6" s="0" t="s">
        <v>29</v>
      </c>
      <c r="D6" s="0" t="s">
        <v>30</v>
      </c>
      <c r="F6" s="0" t="s">
        <v>31</v>
      </c>
      <c r="I6" s="0" t="n">
        <f aca="false" ca="false" dt2D="false" dtr="false" t="normal">8.5*3</f>
        <v>25.5</v>
      </c>
      <c r="K6" s="0" t="n">
        <f aca="false" ca="false" dt2D="false" dtr="false" t="normal">6*4</f>
        <v>24</v>
      </c>
    </row>
    <row outlineLevel="0" r="8">
      <c r="B8" s="0" t="s">
        <v>32</v>
      </c>
      <c r="D8" s="0" t="s">
        <v>33</v>
      </c>
      <c r="F8" s="0" t="s">
        <v>31</v>
      </c>
      <c r="I8" s="0" t="n">
        <f aca="false" ca="false" dt2D="false" dtr="false" t="normal">5*8.5</f>
        <v>42.5</v>
      </c>
      <c r="K8" s="0" t="n">
        <f aca="false" ca="false" dt2D="false" dtr="false" t="normal">4*6</f>
        <v>24</v>
      </c>
    </row>
    <row outlineLevel="0" r="10">
      <c r="B10" s="0" t="s">
        <v>34</v>
      </c>
      <c r="D10" s="0" t="s">
        <v>35</v>
      </c>
      <c r="F10" s="0" t="s">
        <v>33</v>
      </c>
      <c r="I10" s="0" t="n">
        <f aca="false" ca="false" dt2D="false" dtr="false" t="normal">4*8.5</f>
        <v>34</v>
      </c>
      <c r="K10" s="0" t="n">
        <f aca="false" ca="false" dt2D="false" dtr="false" t="normal">6*5</f>
        <v>30</v>
      </c>
    </row>
    <row outlineLevel="0" r="12">
      <c r="B12" s="0" t="s">
        <v>36</v>
      </c>
      <c r="D12" s="0" t="s">
        <v>37</v>
      </c>
      <c r="F12" s="0" t="s">
        <v>38</v>
      </c>
      <c r="I12" s="0" t="n">
        <f aca="false" ca="false" dt2D="false" dtr="false" t="normal">4*8.5</f>
        <v>34</v>
      </c>
      <c r="K12" s="0" t="n">
        <f aca="false" ca="false" dt2D="false" dtr="false" t="normal">4*6</f>
        <v>24</v>
      </c>
    </row>
    <row outlineLevel="0" r="14">
      <c r="B14" s="0" t="s">
        <v>39</v>
      </c>
      <c r="D14" s="0" t="n">
        <v>1</v>
      </c>
      <c r="F14" s="0" t="n">
        <v>4</v>
      </c>
      <c r="I14" s="0" t="n">
        <v>8.5</v>
      </c>
      <c r="K14" s="0" t="n">
        <v>6</v>
      </c>
    </row>
    <row outlineLevel="0" r="16">
      <c r="B16" s="0" t="s">
        <v>40</v>
      </c>
      <c r="D16" s="0" t="s">
        <v>38</v>
      </c>
      <c r="F16" s="0" t="s">
        <v>41</v>
      </c>
      <c r="I16" s="0" t="n">
        <f aca="false" ca="false" dt2D="false" dtr="false" t="normal">4*8.5</f>
        <v>34</v>
      </c>
      <c r="K16" s="0" t="n">
        <f aca="false" ca="false" dt2D="false" dtr="false" t="normal">4*6</f>
        <v>24</v>
      </c>
    </row>
    <row outlineLevel="0" r="18">
      <c r="B18" s="0" t="s">
        <v>42</v>
      </c>
      <c r="D18" s="0" t="s">
        <v>31</v>
      </c>
      <c r="F18" s="0" t="s">
        <v>43</v>
      </c>
      <c r="I18" s="0" t="n">
        <f aca="false" ca="false" dt2D="false" dtr="false" t="normal">4*8.5</f>
        <v>34</v>
      </c>
      <c r="K18" s="0" t="n">
        <f aca="false" ca="false" dt2D="false" dtr="false" t="normal">5*6</f>
        <v>30</v>
      </c>
    </row>
    <row outlineLevel="0" r="20">
      <c r="B20" s="0" t="s">
        <v>44</v>
      </c>
      <c r="D20" s="0" t="s">
        <v>33</v>
      </c>
      <c r="F20" s="0" t="s">
        <v>31</v>
      </c>
      <c r="I20" s="0" t="n">
        <f aca="false" ca="false" dt2D="false" dtr="false" t="normal">5*8.5</f>
        <v>42.5</v>
      </c>
      <c r="K20" s="0" t="n">
        <f aca="false" ca="false" dt2D="false" dtr="false" t="normal">4*6</f>
        <v>24</v>
      </c>
    </row>
    <row outlineLevel="0" r="22">
      <c r="B22" s="0" t="s">
        <v>45</v>
      </c>
      <c r="D22" s="0" t="s">
        <v>38</v>
      </c>
      <c r="F22" s="0" t="s">
        <v>41</v>
      </c>
      <c r="I22" s="0" t="n">
        <f aca="false" ca="false" dt2D="false" dtr="false" t="normal">4*8.5</f>
        <v>34</v>
      </c>
      <c r="K22" s="0" t="n">
        <f aca="false" ca="false" dt2D="false" dtr="false" t="normal">4*6</f>
        <v>24</v>
      </c>
    </row>
    <row outlineLevel="0" r="26">
      <c r="I26" s="0" t="n">
        <f aca="false" ca="false" dt2D="false" dtr="false" t="normal">SUM(I4:I25)</f>
        <v>297.5</v>
      </c>
      <c r="K26" s="0" t="n">
        <f aca="false" ca="false" dt2D="false" dtr="false" t="normal">SUM(K4:K25)</f>
        <v>216</v>
      </c>
      <c r="N26" s="0" t="n">
        <f aca="false" ca="false" dt2D="false" dtr="false" t="normal">297.5+216</f>
        <v>513.5</v>
      </c>
      <c r="O26" s="43" t="n">
        <f aca="false" ca="false" dt2D="false" dtr="false" t="normal">N26*600</f>
        <v>308100</v>
      </c>
    </row>
  </sheetData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2023-12-04T19:45:11Z</dcterms:modified>
</cp:coreProperties>
</file>