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10296" yWindow="1200" windowWidth="23256" windowHeight="13176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1" l="1"/>
  <c r="N13" i="1"/>
  <c r="L13" i="1" s="1"/>
  <c r="M13" i="1" s="1"/>
  <c r="P12" i="1" l="1"/>
  <c r="N12" i="1"/>
  <c r="L12" i="1" s="1"/>
  <c r="M12" i="1" s="1"/>
  <c r="P14" i="1" l="1"/>
</calcChain>
</file>

<file path=xl/sharedStrings.xml><?xml version="1.0" encoding="utf-8"?>
<sst xmlns="http://schemas.openxmlformats.org/spreadsheetml/2006/main" count="50" uniqueCount="41">
  <si>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</si>
  <si>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</si>
  <si>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</si>
  <si>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</si>
  <si>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</si>
  <si>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</si>
  <si>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</si>
  <si>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</si>
  <si>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</si>
  <si>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</si>
  <si>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</si>
  <si>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</si>
  <si>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</si>
  <si>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</si>
  <si>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</si>
  <si>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</si>
  <si>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</si>
  <si>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</si>
  <si>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</si>
  <si>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</si>
  <si>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</si>
  <si>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</si>
  <si>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</si>
  <si>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Минимальная цена (руб.) *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</si>
  <si>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</si>
  <si>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>Экономист</t>
  </si>
  <si>
    <t xml:space="preserve">                         /Андропова Н.В.</t>
  </si>
  <si>
    <t>ОКПД2/
КТРУ</t>
  </si>
  <si>
    <t xml:space="preserve">Директор </t>
  </si>
  <si>
    <t xml:space="preserve">                         /Музиль Э.А.</t>
  </si>
  <si>
    <t>16.21.12.111</t>
  </si>
  <si>
    <t>16.21.12.112</t>
  </si>
  <si>
    <t>лист</t>
  </si>
  <si>
    <t>Фанера  ФК 1525*1525 толщина 3 мм, сорт 2/2</t>
  </si>
  <si>
    <t>Фанера  ФК 1525*1525 толщина 4 мм, сорт 2/2</t>
  </si>
  <si>
    <t>Поставка фанеры для лазерной резки</t>
  </si>
  <si>
    <t>На основании проведенного анализа рынка и расчетов, НМЦК(ЦК) составляет: 14 725,00 рублей</t>
  </si>
  <si>
    <t>цена источника 1 (вх. № 286 от 14.11.23)</t>
  </si>
  <si>
    <t>цена источника 2 (вх. № 287 от 14.11.23)</t>
  </si>
  <si>
    <t>цена источника 3 (вх. № 288 от 14.11.23)</t>
  </si>
  <si>
    <t>Дата подготовки обоснования НМЦК: 14.11.2023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</si>
</sst>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top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" fontId="1" fillId="0" borderId="1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4" fontId="1" fillId="0" borderId="1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4" fontId="1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3" xfId="0" applyFont="1" applyBorder="1" applyAlignment="1">
      <alignment horizontal="left" vertical="top" wrapText="1" indent="1"/>
    </xf>
    <xf numFmtId="0" fontId="1" fillId="0" borderId="10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 indent="1"/>
    </xf>
    <xf numFmtId="0" fontId="2" fillId="0" borderId="0" xfId="0" applyFont="1" applyAlignment="1">
      <alignment horizontal="center" vertical="top" wrapText="1"/>
    </xf>
    <xf numFmtId="0" fontId="1" fillId="0" borderId="11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9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0" fontId="1" fillId="0" borderId="10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450850</xdr:colOff>
      <xdr:row>6</xdr:row>
      <xdr:rowOff>355600</xdr:rowOff>
    </xdr:from>
    <xdr:to>
      <xdr:col>7</xdr:col>
      <xdr:colOff>860425</xdr:colOff>
      <xdr:row>7</xdr:row>
      <xdr:rowOff>591820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id="{8AB3A012-7C61-C543-97BA-7D3D36847688}"/>
                </a:ext>
              </a:extLst>
            </xdr:cNvPr>
            <xdr:cNvSpPr txBox="1"/>
          </xdr:nvSpPr>
          <xdr:spPr>
            <a:xfrm>
              <a:off x="3867150" y="2832100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xmlns="" xmlns:a14="http://schemas.microsoft.com/office/drawing/2010/main" id="{8AB3A012-7C61-C543-97BA-7D3D36847688}"/>
                </a:ext>
              </a:extLst>
            </xdr:cNvPr>
            <xdr:cNvSpPr txBox="1"/>
          </xdr:nvSpPr>
          <xdr:spPr>
            <a:xfrm>
              <a:off x="3867150" y="2832100"/>
              <a:ext cx="3216275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√((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∑2_(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▒〖〖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 −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2  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〗)/(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𝑛−1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38100</xdr:colOff>
      <xdr:row>6</xdr:row>
      <xdr:rowOff>292100</xdr:rowOff>
    </xdr:from>
    <xdr:to>
      <xdr:col>3</xdr:col>
      <xdr:colOff>927100</xdr:colOff>
      <xdr:row>7</xdr:row>
      <xdr:rowOff>530860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38100" y="27686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x-none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xmlns="" xmlns:a14="http://schemas.microsoft.com/office/drawing/2010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38100" y="27686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∑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^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𝑛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"–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8</xdr:col>
      <xdr:colOff>91440</xdr:colOff>
      <xdr:row>6</xdr:row>
      <xdr:rowOff>355600</xdr:rowOff>
    </xdr:from>
    <xdr:to>
      <xdr:col>11</xdr:col>
      <xdr:colOff>218440</xdr:colOff>
      <xdr:row>7</xdr:row>
      <xdr:rowOff>591820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id="{83BD8224-69C9-6141-96AB-27DD541F3620}"/>
                </a:ext>
              </a:extLst>
            </xdr:cNvPr>
            <xdr:cNvSpPr txBox="1"/>
          </xdr:nvSpPr>
          <xdr:spPr>
            <a:xfrm>
              <a:off x="7584440" y="2832100"/>
              <a:ext cx="321564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xmlns="" xmlns:a14="http://schemas.microsoft.com/office/drawing/2010/main" id="{83BD8224-69C9-6141-96AB-27DD541F3620}"/>
                </a:ext>
              </a:extLst>
            </xdr:cNvPr>
            <xdr:cNvSpPr txBox="1"/>
          </xdr:nvSpPr>
          <xdr:spPr>
            <a:xfrm>
              <a:off x="7584440" y="2832100"/>
              <a:ext cx="321564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/>
                  <a:ea typeface="Cambria Math" panose="02040503050406030204" pitchFamily="18" charset="0"/>
                </a:rPr>
                <a:t>/⟨</a:t>
              </a:r>
              <a:r>
                <a:rPr lang="ru-RU" sz="1200" b="0" i="0">
                  <a:latin typeface="Cambria Math" panose="02040503050406030204" pitchFamily="18" charset="0"/>
                </a:rPr>
                <a:t>ц</a:t>
              </a:r>
              <a:r>
                <a:rPr lang="ru-RU" sz="1200" b="0" i="0">
                  <a:latin typeface="Cambria Math"/>
                </a:rPr>
                <a:t>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ru-RU" sz="1100" b="0" i="0">
                  <a:latin typeface="Cambria Math"/>
                  <a:ea typeface="Cambria Math" panose="02040503050406030204" pitchFamily="18" charset="0"/>
                </a:rPr>
                <a:t>⟩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–</a:t>
              </a:r>
              <a:r>
                <a:rPr lang="x-none" sz="1100" i="0">
                  <a:effectLst/>
                  <a:latin typeface="Cambria Math"/>
                </a:rPr>
                <a:t> </a:t>
              </a:r>
              <a:r>
                <a:rPr lang="en-GB" sz="1100" b="0" i="0">
                  <a:effectLst/>
                  <a:latin typeface="Cambria Math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A10" zoomScale="75" zoomScaleNormal="75" workbookViewId="0">
      <selection activeCell="I12" sqref="I12"/>
    </sheetView>
  </sheetViews>
  <sheetFormatPr defaultColWidth="10.8984375" defaultRowHeight="15.6" x14ac:dyDescent="0.3"/>
  <cols>
    <col min="1" max="1" width="3.8984375" style="2" customWidth="1"/>
    <col min="2" max="2" width="21.5" style="1" customWidth="1"/>
    <col min="3" max="3" width="5.19921875" style="1" customWidth="1"/>
    <col min="4" max="4" width="14.3984375" style="1" customWidth="1"/>
    <col min="5" max="5" width="11.19921875" style="1" customWidth="1"/>
    <col min="6" max="6" width="8.296875" style="1" customWidth="1"/>
    <col min="7" max="7" width="17.296875" style="1" customWidth="1"/>
    <col min="8" max="8" width="16.59765625" style="1" customWidth="1"/>
    <col min="9" max="9" width="15.796875" style="1" customWidth="1"/>
    <col min="10" max="10" width="10.796875" style="1" customWidth="1"/>
    <col min="11" max="11" width="13.8984375" style="1" customWidth="1"/>
    <col min="12" max="12" width="15.296875" style="1" customWidth="1"/>
    <col min="13" max="13" width="15.09765625" style="1" customWidth="1"/>
    <col min="14" max="14" width="13.69921875" style="1" customWidth="1"/>
    <col min="15" max="15" width="15" style="1" customWidth="1"/>
    <col min="16" max="16" width="14.59765625" style="1" customWidth="1"/>
    <col min="17" max="16384" width="10.8984375" style="1"/>
  </cols>
  <sheetData>
    <row r="1" spans="1:16" ht="20.100000000000001" customHeight="1" x14ac:dyDescent="0.3"/>
    <row r="2" spans="1:16" ht="50.1" customHeight="1" x14ac:dyDescent="0.3">
      <c r="A2" s="39" t="s">
        <v>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</row>
    <row r="3" spans="1:16" ht="20.100000000000001" customHeight="1" x14ac:dyDescent="0.3">
      <c r="A3" s="25" t="s">
        <v>8</v>
      </c>
      <c r="B3" s="25"/>
      <c r="C3" s="24"/>
      <c r="D3" s="24"/>
      <c r="E3" s="53" t="s">
        <v>35</v>
      </c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9.9" customHeight="1" x14ac:dyDescent="0.3">
      <c r="A4" s="10"/>
      <c r="B4" s="10"/>
      <c r="C4" s="3"/>
      <c r="D4" s="3"/>
      <c r="E4" s="3"/>
      <c r="F4" s="3"/>
      <c r="G4" s="3"/>
      <c r="H4" s="3"/>
      <c r="I4" s="3"/>
      <c r="J4" s="15"/>
      <c r="K4" s="15"/>
      <c r="L4" s="3"/>
      <c r="M4" s="3"/>
      <c r="N4" s="3"/>
      <c r="O4" s="23"/>
      <c r="P4" s="3"/>
    </row>
    <row r="5" spans="1:16" ht="69.900000000000006" customHeight="1" x14ac:dyDescent="0.3">
      <c r="A5" s="52" t="s">
        <v>9</v>
      </c>
      <c r="B5" s="52"/>
      <c r="C5" s="48" t="s">
        <v>19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</row>
    <row r="6" spans="1:16" ht="24.6" x14ac:dyDescent="0.3">
      <c r="A6" s="50" t="s">
        <v>22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</row>
    <row r="7" spans="1:16" ht="118.2" customHeight="1" x14ac:dyDescent="0.3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</row>
    <row r="8" spans="1:16" ht="57.6" customHeight="1" x14ac:dyDescent="0.3"/>
    <row r="9" spans="1:16" ht="5.0999999999999996" customHeight="1" x14ac:dyDescent="0.3">
      <c r="A9" s="5"/>
      <c r="B9" s="7"/>
      <c r="C9" s="6"/>
      <c r="D9" s="4"/>
      <c r="E9" s="4"/>
      <c r="F9" s="4"/>
      <c r="G9" s="7"/>
      <c r="H9" s="8"/>
      <c r="I9" s="8"/>
      <c r="J9" s="8"/>
      <c r="K9" s="8"/>
      <c r="L9" s="4"/>
      <c r="M9" s="4"/>
      <c r="N9" s="4"/>
      <c r="O9" s="4"/>
      <c r="P9" s="4"/>
    </row>
    <row r="10" spans="1:16" ht="20.100000000000001" customHeight="1" x14ac:dyDescent="0.3">
      <c r="A10" s="55" t="s">
        <v>0</v>
      </c>
      <c r="B10" s="40" t="s">
        <v>1</v>
      </c>
      <c r="C10" s="41"/>
      <c r="D10" s="44" t="s">
        <v>27</v>
      </c>
      <c r="E10" s="44" t="s">
        <v>2</v>
      </c>
      <c r="F10" s="47" t="s">
        <v>3</v>
      </c>
      <c r="G10" s="63" t="s">
        <v>6</v>
      </c>
      <c r="H10" s="64"/>
      <c r="I10" s="64"/>
      <c r="J10" s="64"/>
      <c r="K10" s="65"/>
      <c r="L10" s="44" t="s">
        <v>14</v>
      </c>
      <c r="M10" s="44" t="s">
        <v>4</v>
      </c>
      <c r="N10" s="44" t="s">
        <v>5</v>
      </c>
      <c r="O10" s="66" t="s">
        <v>23</v>
      </c>
      <c r="P10" s="44" t="s">
        <v>17</v>
      </c>
    </row>
    <row r="11" spans="1:16" ht="71.25" customHeight="1" x14ac:dyDescent="0.3">
      <c r="A11" s="56"/>
      <c r="B11" s="42"/>
      <c r="C11" s="43"/>
      <c r="D11" s="45"/>
      <c r="E11" s="45"/>
      <c r="F11" s="46"/>
      <c r="G11" s="20" t="s">
        <v>37</v>
      </c>
      <c r="H11" s="20" t="s">
        <v>38</v>
      </c>
      <c r="I11" s="20" t="s">
        <v>39</v>
      </c>
      <c r="J11" s="14" t="s">
        <v>18</v>
      </c>
      <c r="K11" s="14" t="s">
        <v>21</v>
      </c>
      <c r="L11" s="45"/>
      <c r="M11" s="45"/>
      <c r="N11" s="45"/>
      <c r="O11" s="67"/>
      <c r="P11" s="46"/>
    </row>
    <row r="12" spans="1:16" ht="30" customHeight="1" x14ac:dyDescent="0.3">
      <c r="A12" s="9">
        <v>1</v>
      </c>
      <c r="B12" s="37" t="s">
        <v>33</v>
      </c>
      <c r="C12" s="38"/>
      <c r="D12" s="32" t="s">
        <v>30</v>
      </c>
      <c r="E12" s="32" t="s">
        <v>32</v>
      </c>
      <c r="F12" s="33">
        <v>25</v>
      </c>
      <c r="G12" s="30">
        <v>340</v>
      </c>
      <c r="H12" s="27">
        <v>350</v>
      </c>
      <c r="I12" s="27">
        <v>450</v>
      </c>
      <c r="J12" s="27" t="s">
        <v>20</v>
      </c>
      <c r="K12" s="22">
        <v>3</v>
      </c>
      <c r="L12" s="17">
        <f>SQRT(((SUM((POWER(G12-N12,2)),(POWER(H12-N12,2)),(POWER(I12-N12,2)))/(K12-1))))</f>
        <v>60.827625302982199</v>
      </c>
      <c r="M12" s="18">
        <f>(L12*100)/N12</f>
        <v>16.007269816574262</v>
      </c>
      <c r="N12" s="16">
        <f>(G12+H12+I12)/3</f>
        <v>380</v>
      </c>
      <c r="O12" s="16">
        <v>340</v>
      </c>
      <c r="P12" s="31">
        <f>F12*O12</f>
        <v>8500</v>
      </c>
    </row>
    <row r="13" spans="1:16" ht="30" customHeight="1" x14ac:dyDescent="0.3">
      <c r="A13" s="9">
        <v>2</v>
      </c>
      <c r="B13" s="37" t="s">
        <v>34</v>
      </c>
      <c r="C13" s="38"/>
      <c r="D13" s="36" t="s">
        <v>31</v>
      </c>
      <c r="E13" s="34" t="s">
        <v>32</v>
      </c>
      <c r="F13" s="35">
        <v>15</v>
      </c>
      <c r="G13" s="30">
        <v>415</v>
      </c>
      <c r="H13" s="27">
        <v>460</v>
      </c>
      <c r="I13" s="27">
        <v>600</v>
      </c>
      <c r="J13" s="27" t="s">
        <v>20</v>
      </c>
      <c r="K13" s="22">
        <v>3</v>
      </c>
      <c r="L13" s="17">
        <f>SQRT(((SUM((POWER(G13-N13,2)),(POWER(H13-N13,2)),(POWER(I13-N13,2)))/(K13-1))))</f>
        <v>96.479704256042027</v>
      </c>
      <c r="M13" s="18">
        <f>(L13*100)/N13</f>
        <v>19.622990696144139</v>
      </c>
      <c r="N13" s="16">
        <f>(G13+H13+I13)/3</f>
        <v>491.66666666666669</v>
      </c>
      <c r="O13" s="16">
        <v>415</v>
      </c>
      <c r="P13" s="31">
        <f>F13*O13</f>
        <v>6225</v>
      </c>
    </row>
    <row r="14" spans="1:16" ht="26.25" customHeight="1" x14ac:dyDescent="0.3">
      <c r="A14" s="11"/>
      <c r="B14" s="8"/>
      <c r="C14" s="8"/>
      <c r="D14" s="8"/>
      <c r="E14" s="8"/>
      <c r="F14" s="21" t="s">
        <v>10</v>
      </c>
      <c r="G14" s="16" t="s">
        <v>20</v>
      </c>
      <c r="H14" s="16" t="s">
        <v>20</v>
      </c>
      <c r="I14" s="16" t="s">
        <v>20</v>
      </c>
      <c r="J14" s="8"/>
      <c r="K14" s="8"/>
      <c r="L14" s="8" t="s">
        <v>16</v>
      </c>
      <c r="M14" s="8"/>
      <c r="N14" s="71" t="s">
        <v>10</v>
      </c>
      <c r="O14" s="72"/>
      <c r="P14" s="31">
        <f>SUM(P12:P13)</f>
        <v>14725</v>
      </c>
    </row>
    <row r="15" spans="1:16" x14ac:dyDescent="0.3">
      <c r="A15" s="12"/>
      <c r="L15" s="1" t="s">
        <v>16</v>
      </c>
      <c r="N15" s="13"/>
      <c r="O15" s="13"/>
      <c r="P15" s="19"/>
    </row>
    <row r="16" spans="1:16" ht="22.2" customHeight="1" x14ac:dyDescent="0.3">
      <c r="A16" s="59" t="s">
        <v>36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1" t="s">
        <v>16</v>
      </c>
      <c r="O16" s="61"/>
      <c r="P16" s="62"/>
    </row>
    <row r="17" spans="1:16" ht="24" customHeight="1" x14ac:dyDescent="0.3">
      <c r="A17" s="68" t="s">
        <v>24</v>
      </c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</row>
    <row r="18" spans="1:16" ht="15" customHeight="1" x14ac:dyDescent="0.3">
      <c r="A18" s="53" t="s">
        <v>40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</row>
    <row r="19" spans="1:16" s="29" customFormat="1" ht="7.2" customHeight="1" x14ac:dyDescent="0.3">
      <c r="A19" s="28"/>
      <c r="N19" s="29" t="s">
        <v>15</v>
      </c>
    </row>
    <row r="20" spans="1:16" ht="15" customHeight="1" x14ac:dyDescent="0.3">
      <c r="A20" s="70" t="s">
        <v>28</v>
      </c>
      <c r="B20" s="70"/>
      <c r="C20" s="70"/>
      <c r="D20" s="70"/>
    </row>
    <row r="21" spans="1:16" ht="20.100000000000001" customHeight="1" x14ac:dyDescent="0.3">
      <c r="A21" s="58" t="s">
        <v>29</v>
      </c>
      <c r="B21" s="58"/>
      <c r="C21" s="58"/>
      <c r="D21" s="58"/>
    </row>
    <row r="22" spans="1:16" ht="15" customHeight="1" x14ac:dyDescent="0.3">
      <c r="A22" s="57" t="s">
        <v>13</v>
      </c>
      <c r="B22" s="57"/>
      <c r="C22" s="57"/>
      <c r="D22" s="57"/>
    </row>
    <row r="23" spans="1:16" ht="7.2" customHeight="1" x14ac:dyDescent="0.3">
      <c r="A23" s="26"/>
    </row>
    <row r="24" spans="1:16" ht="15" customHeight="1" x14ac:dyDescent="0.3">
      <c r="A24" s="24" t="s">
        <v>11</v>
      </c>
      <c r="B24" s="24"/>
      <c r="C24" s="24"/>
    </row>
    <row r="25" spans="1:16" ht="24.9" customHeight="1" x14ac:dyDescent="0.3">
      <c r="A25" s="54" t="s">
        <v>25</v>
      </c>
      <c r="B25" s="54"/>
      <c r="C25" s="54"/>
      <c r="D25" s="54"/>
    </row>
    <row r="26" spans="1:16" ht="15" customHeight="1" x14ac:dyDescent="0.3">
      <c r="A26" s="57" t="s">
        <v>12</v>
      </c>
      <c r="B26" s="57"/>
      <c r="C26" s="57"/>
      <c r="D26" s="57"/>
    </row>
    <row r="27" spans="1:16" ht="20.100000000000001" customHeight="1" x14ac:dyDescent="0.3">
      <c r="A27" s="58" t="s">
        <v>26</v>
      </c>
      <c r="B27" s="58"/>
      <c r="C27" s="58"/>
      <c r="D27" s="58"/>
    </row>
    <row r="28" spans="1:16" ht="15" customHeight="1" x14ac:dyDescent="0.3">
      <c r="A28" s="57" t="s">
        <v>13</v>
      </c>
      <c r="B28" s="57"/>
      <c r="C28" s="57"/>
      <c r="D28" s="57"/>
    </row>
  </sheetData>
  <mergeCells count="30">
    <mergeCell ref="B13:C13"/>
    <mergeCell ref="A25:D25"/>
    <mergeCell ref="A10:A11"/>
    <mergeCell ref="A28:D28"/>
    <mergeCell ref="A18:P18"/>
    <mergeCell ref="A27:D27"/>
    <mergeCell ref="A26:D26"/>
    <mergeCell ref="A16:P16"/>
    <mergeCell ref="G10:K10"/>
    <mergeCell ref="O10:O11"/>
    <mergeCell ref="A17:P17"/>
    <mergeCell ref="A20:D20"/>
    <mergeCell ref="A21:D21"/>
    <mergeCell ref="A22:D22"/>
    <mergeCell ref="N14:O14"/>
    <mergeCell ref="B12:C12"/>
    <mergeCell ref="A2:P2"/>
    <mergeCell ref="B10:C11"/>
    <mergeCell ref="L10:L11"/>
    <mergeCell ref="M10:M11"/>
    <mergeCell ref="N10:N11"/>
    <mergeCell ref="P10:P11"/>
    <mergeCell ref="F10:F11"/>
    <mergeCell ref="E10:E11"/>
    <mergeCell ref="C5:P5"/>
    <mergeCell ref="A6:P6"/>
    <mergeCell ref="A7:P7"/>
    <mergeCell ref="D10:D11"/>
    <mergeCell ref="A5:B5"/>
    <mergeCell ref="E3:P3"/>
  </mergeCells>
  <pageMargins left="0.31496062992125984" right="0.31496062992125984" top="0.35433070866141736" bottom="0.35433070866141736" header="0" footer="0"/>
  <pageSetup paperSize="9" scale="6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NV</cp:lastModifiedBy>
  <cp:lastPrinted>2023-11-14T10:46:12Z</cp:lastPrinted>
  <dcterms:created xsi:type="dcterms:W3CDTF">2023-02-03T13:24:35Z</dcterms:created>
  <dcterms:modified xsi:type="dcterms:W3CDTF">2023-11-14T10:46:15Z</dcterms:modified>
</cp:coreProperties>
</file>