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09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lerka3/Desktop/Контракты ГБДОУ 137/2023/мебель стол уголок/"/>
    </mc:Choice>
  </mc:AlternateContent>
  <xr:revisionPtr revIDLastSave="0" documentId="13_ncr:1_{7D40EC90-5031-F249-A12B-EBBF2651CF02}" xr6:coauthVersionLast="37" xr6:coauthVersionMax="37" xr10:uidLastSave="{00000000-0000-0000-0000-000000000000}"/>
  <bookViews>
    <workbookView xWindow="0" yWindow="860" windowWidth="34200" windowHeight="19680" xr2:uid="{00000000-000D-0000-FFFF-FFFF00000000}"/>
  </bookViews>
  <sheets>
    <sheet name="Расчет цены" sheetId="2" r:id="rId1"/>
  </sheets>
  <calcPr calcId="179021"/>
</workbook>
</file>

<file path=xl/calcChain.xml><?xml version="1.0" encoding="utf-8"?>
<calcChain xmlns="http://schemas.openxmlformats.org/spreadsheetml/2006/main">
  <c r="L11" i="2" l="1"/>
  <c r="M11" i="2" s="1"/>
  <c r="N11" i="2" s="1"/>
  <c r="O11" i="2" s="1"/>
  <c r="I11" i="2"/>
  <c r="J11" i="2" s="1"/>
  <c r="K11" i="2" s="1"/>
  <c r="I10" i="2" l="1"/>
  <c r="J10" i="2" s="1"/>
  <c r="K10" i="2" s="1"/>
  <c r="L10" i="2"/>
  <c r="M10" i="2" s="1"/>
  <c r="N10" i="2" s="1"/>
  <c r="O10" i="2" s="1"/>
  <c r="N12" i="2" s="1"/>
</calcChain>
</file>

<file path=xl/sharedStrings.xml><?xml version="1.0" encoding="utf-8"?>
<sst xmlns="http://schemas.openxmlformats.org/spreadsheetml/2006/main" count="39" uniqueCount="38">
  <si>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</si>
  <si>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</si>
  <si>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</si>
  <si>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</si>
  <si>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</si>
  <si>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t>Применяемый коэффициент</t>
  </si>
  <si>
    <t>-</t>
  </si>
  <si>
    <t>Цена за единицу изм. (руб.)</t>
  </si>
  <si>
    <t>Цена за единицу изм. с округлением (вниз) до сотых долей после запятой (руб.)</t>
  </si>
  <si>
    <t>Наименование предмета товара (работы, услуги)</t>
  </si>
  <si>
    <t>Источник информации о цене (руб./ед.изм.)</t>
  </si>
  <si>
    <t>Н(М)ЦК, контракта с учетом округления цены за единицу (руб.)</t>
  </si>
  <si>
    <t>Работник контрактной службы:</t>
  </si>
  <si>
    <t>Однородность совокупности значений выявленных цен, используемых в расчете Н(М)ЦК**</t>
  </si>
  <si>
    <t>Заказчик подтверждает, что:</t>
  </si>
  <si>
    <t>** В соответствии с п. 3.20.1 Методических рекомендаций, утвержденных Приказом Минэкономразвития России от 02.10.2013 № 567 расчет произведен с помощью стандартных функций табличного редактора EXCEL.</t>
  </si>
  <si>
    <t xml:space="preserve">* Определение НМЦК произведено Заказчиком в соответствии с Приказом Минэкономразвития России от 02.10.2013 №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
 </t>
  </si>
  <si>
    <t>Подпись:____________________________</t>
  </si>
  <si>
    <t>Характеристики объекта закупки</t>
  </si>
  <si>
    <t xml:space="preserve">метод сопоставимых рыночных цен (анализа рынка) в соответствии с ч.6 ст.22 Федерального закона от 05.04.2013 №44-ФЗ.  </t>
  </si>
  <si>
    <t>Используемый метод определения НМЦК:</t>
  </si>
  <si>
    <r>
      <rPr>
        <b/>
        <sz val="11"/>
        <color indexed="8"/>
        <rFont val="Times New Roman"/>
        <family val="1"/>
        <charset val="204"/>
      </rPr>
      <t xml:space="preserve">коэффициент вариации цен V (%)           </t>
    </r>
    <r>
      <rPr>
        <i/>
        <sz val="11"/>
        <color indexed="8"/>
        <rFont val="Times New Roman"/>
        <family val="1"/>
        <charset val="204"/>
      </rPr>
      <t xml:space="preserve">         (не должен превышать 33%)</t>
    </r>
  </si>
  <si>
    <r>
      <rPr>
        <b/>
        <sz val="11"/>
        <color indexed="8"/>
        <rFont val="Times New Roman"/>
        <family val="1"/>
        <charset val="204"/>
      </rPr>
      <t xml:space="preserve">Расчет Н(М)ЦК по формуле   </t>
    </r>
    <r>
      <rPr>
        <sz val="11"/>
        <color indexed="8"/>
        <rFont val="Times New Roman"/>
        <family val="1"/>
        <charset val="204"/>
      </rPr>
      <t xml:space="preserve">   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</si>
  <si>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Н(М)ЦК определяемая методом сопоставимых рыночных цен (анализа рынка)*</t>
  </si>
  <si>
    <r>
      <t>В</t>
    </r>
    <r>
      <rPr>
        <b/>
        <sz val="14"/>
        <rFont val="Times New Roman"/>
        <family val="1"/>
        <charset val="204"/>
      </rPr>
      <t xml:space="preserve">В результате проведенного расчета Н(М)Ц контракта составила (в руб.): </t>
    </r>
    <r>
      <rPr>
        <b/>
        <sz val="14"/>
        <color indexed="9"/>
        <rFont val="Times New Roman"/>
        <family val="1"/>
        <charset val="204"/>
      </rPr>
      <t>17514,99</t>
    </r>
  </si>
  <si>
    <t xml:space="preserve">УТВЕРЖДЕНО
</t>
  </si>
  <si>
    <t>1. Характеристика товара (условия оказания услуг, выполнения работ) используемые для расчета НМЦК соответствуют описанию объектаа закупки.</t>
  </si>
  <si>
    <r>
      <t>Должность:</t>
    </r>
    <r>
      <rPr>
        <u/>
        <sz val="14"/>
        <color indexed="8"/>
        <rFont val="Times New Roman"/>
        <family val="1"/>
        <charset val="204"/>
      </rPr>
      <t>документовед</t>
    </r>
  </si>
  <si>
    <r>
      <t>ФИО:</t>
    </r>
    <r>
      <rPr>
        <u/>
        <sz val="14"/>
        <color indexed="8"/>
        <rFont val="Times New Roman"/>
        <family val="1"/>
        <charset val="204"/>
      </rPr>
      <t>Баркова Е.О</t>
    </r>
    <r>
      <rPr>
        <sz val="14"/>
        <color indexed="8"/>
        <rFont val="Times New Roman"/>
        <family val="1"/>
        <charset val="204"/>
      </rPr>
      <t>_</t>
    </r>
  </si>
  <si>
    <t>И.о. Заведующего ГБДОУ детский сад №137 Выборгского района Санкт-Петербурга Громинская С.Н.</t>
  </si>
  <si>
    <t xml:space="preserve">Коммер-ческое предложение №1         </t>
  </si>
  <si>
    <t xml:space="preserve">Коммер-ческое предложение №2           </t>
  </si>
  <si>
    <t xml:space="preserve">Коммер-ческое предложение №3           </t>
  </si>
  <si>
    <t xml:space="preserve">шт. </t>
  </si>
  <si>
    <t xml:space="preserve">Кухонный угловой диван Этюд облегченный 1-1 с ящиком </t>
  </si>
  <si>
    <t>Журнальный столик Eddie хром</t>
  </si>
  <si>
    <r>
      <t xml:space="preserve">Обоснование начальной (максимальнй) цены контракта на </t>
    </r>
    <r>
      <rPr>
        <b/>
        <u/>
        <sz val="14"/>
        <color indexed="8"/>
        <rFont val="Times New Roman"/>
        <family val="1"/>
        <charset val="204"/>
      </rPr>
      <t>поставку мебели  для нужд ГБДОУ детский сад № 137 Выборгского района Санкт-Петербурга.</t>
    </r>
  </si>
  <si>
    <r>
      <t xml:space="preserve">Дата составления 05 декабря </t>
    </r>
    <r>
      <rPr>
        <u/>
        <sz val="14"/>
        <color indexed="8"/>
        <rFont val="Times New Roman"/>
        <family val="1"/>
        <charset val="204"/>
      </rPr>
      <t>2023 года</t>
    </r>
    <r>
      <rPr>
        <sz val="14"/>
        <color indexed="8"/>
        <rFont val="Times New Roman"/>
        <family val="1"/>
        <charset val="204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</si>
</sst>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0.000"/>
  </numFmts>
  <fonts count="23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9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color theme="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u/>
      <sz val="14"/>
      <color indexed="8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rgb="FF212121"/>
      </left>
      <right style="medium">
        <color rgb="FF212121"/>
      </right>
      <top style="medium">
        <color rgb="FF212121"/>
      </top>
      <bottom style="medium">
        <color rgb="FF21212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Fill="1" applyAlignment="1" applyProtection="1">
      <alignment vertical="center"/>
      <protection locked="0"/>
    </xf>
    <xf numFmtId="0" fontId="5" fillId="0" borderId="0" xfId="0" applyFont="1"/>
    <xf numFmtId="0" fontId="5" fillId="0" borderId="0" xfId="0" applyFont="1" applyFill="1" applyAlignment="1" applyProtection="1">
      <alignment vertical="center"/>
      <protection locked="0"/>
    </xf>
    <xf numFmtId="0" fontId="5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65" fontId="13" fillId="0" borderId="0" xfId="0" applyNumberFormat="1" applyFont="1" applyAlignment="1">
      <alignment vertical="center"/>
    </xf>
    <xf numFmtId="0" fontId="4" fillId="0" borderId="0" xfId="0" applyFont="1" applyBorder="1" applyAlignment="1">
      <alignment vertical="center"/>
    </xf>
    <xf numFmtId="2" fontId="4" fillId="0" borderId="0" xfId="0" applyNumberFormat="1" applyFont="1" applyAlignment="1">
      <alignment vertical="center"/>
    </xf>
    <xf numFmtId="0" fontId="14" fillId="0" borderId="0" xfId="0" applyFont="1" applyAlignment="1">
      <alignment horizontal="justify" vertical="distributed" wrapText="1"/>
    </xf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wrapText="1"/>
      <protection locked="0"/>
    </xf>
    <xf numFmtId="164" fontId="5" fillId="0" borderId="0" xfId="0" applyNumberFormat="1" applyFont="1" applyFill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3" xfId="0" applyFont="1" applyFill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top" wrapText="1"/>
    </xf>
    <xf numFmtId="0" fontId="4" fillId="0" borderId="0" xfId="0" applyFont="1" applyBorder="1" applyAlignment="1">
      <alignment horizontal="right" vertical="center"/>
    </xf>
    <xf numFmtId="0" fontId="15" fillId="0" borderId="2" xfId="0" applyFont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2" fontId="16" fillId="0" borderId="0" xfId="0" applyNumberFormat="1" applyFont="1" applyAlignment="1">
      <alignment vertical="center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15" fillId="0" borderId="1" xfId="0" applyFont="1" applyBorder="1" applyAlignment="1" applyProtection="1">
      <alignment horizontal="center" vertical="center" wrapText="1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165" fontId="10" fillId="0" borderId="3" xfId="0" applyNumberFormat="1" applyFont="1" applyBorder="1" applyAlignment="1" applyProtection="1">
      <alignment horizontal="center" vertical="center" wrapText="1"/>
      <protection locked="0"/>
    </xf>
    <xf numFmtId="2" fontId="10" fillId="0" borderId="3" xfId="0" applyNumberFormat="1" applyFont="1" applyBorder="1" applyAlignment="1" applyProtection="1">
      <alignment horizontal="center" vertical="center" wrapText="1"/>
      <protection locked="0"/>
    </xf>
    <xf numFmtId="165" fontId="10" fillId="0" borderId="3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5" fillId="0" borderId="0" xfId="0" applyFont="1" applyProtection="1">
      <protection locked="0"/>
    </xf>
    <xf numFmtId="0" fontId="5" fillId="0" borderId="0" xfId="0" applyFont="1" applyAlignment="1" applyProtection="1">
      <alignment horizontal="left"/>
      <protection locked="0"/>
    </xf>
    <xf numFmtId="0" fontId="1" fillId="0" borderId="7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>
      <alignment horizontal="center" vertical="top" wrapText="1"/>
    </xf>
    <xf numFmtId="2" fontId="11" fillId="0" borderId="3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top" wrapText="1"/>
    </xf>
    <xf numFmtId="165" fontId="1" fillId="0" borderId="0" xfId="0" applyNumberFormat="1" applyFont="1" applyBorder="1" applyAlignment="1">
      <alignment vertical="center"/>
    </xf>
    <xf numFmtId="0" fontId="22" fillId="0" borderId="3" xfId="0" applyFont="1" applyBorder="1" applyAlignment="1">
      <alignment horizontal="left" vertical="top" wrapText="1"/>
    </xf>
    <xf numFmtId="165" fontId="10" fillId="0" borderId="2" xfId="0" applyNumberFormat="1" applyFont="1" applyBorder="1" applyAlignment="1" applyProtection="1">
      <alignment horizontal="center" vertical="center" wrapText="1"/>
      <protection locked="0"/>
    </xf>
    <xf numFmtId="0" fontId="21" fillId="2" borderId="9" xfId="0" applyFont="1" applyFill="1" applyBorder="1" applyAlignment="1">
      <alignment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17" fillId="0" borderId="0" xfId="0" applyFont="1" applyAlignment="1" applyProtection="1">
      <alignment horizontal="center" vertical="center" wrapText="1"/>
      <protection locked="0"/>
    </xf>
    <xf numFmtId="0" fontId="5" fillId="0" borderId="0" xfId="0" applyFont="1" applyBorder="1" applyAlignment="1">
      <alignment vertical="distributed" wrapText="1"/>
    </xf>
    <xf numFmtId="0" fontId="17" fillId="0" borderId="0" xfId="0" applyFont="1" applyAlignment="1">
      <alignment vertical="distributed" wrapText="1"/>
    </xf>
    <xf numFmtId="0" fontId="1" fillId="0" borderId="3" xfId="0" applyFont="1" applyFill="1" applyBorder="1" applyAlignment="1">
      <alignment horizontal="center" vertical="center" wrapText="1"/>
    </xf>
    <xf numFmtId="2" fontId="1" fillId="0" borderId="3" xfId="0" applyNumberFormat="1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4" fillId="0" borderId="0" xfId="0" applyFont="1" applyAlignment="1" applyProtection="1">
      <alignment horizontal="center"/>
      <protection locked="0"/>
    </xf>
    <xf numFmtId="0" fontId="14" fillId="0" borderId="0" xfId="0" applyFont="1" applyAlignment="1">
      <alignment horizontal="justify" vertical="distributed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left" vertical="center"/>
    </xf>
    <xf numFmtId="0" fontId="4" fillId="0" borderId="5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Alignment="1">
      <alignment horizontal="center"/>
    </xf>
    <xf numFmtId="0" fontId="1" fillId="0" borderId="3" xfId="0" applyFont="1" applyBorder="1" applyAlignment="1">
      <alignment horizontal="center" vertical="top" wrapText="1"/>
    </xf>
    <xf numFmtId="0" fontId="5" fillId="0" borderId="0" xfId="0" applyFont="1" applyAlignment="1" applyProtection="1">
      <alignment horizontal="left" vertical="top" wrapText="1"/>
      <protection locked="0"/>
    </xf>
    <xf numFmtId="0" fontId="4" fillId="0" borderId="0" xfId="0" applyFont="1" applyAlignment="1">
      <alignment horizontal="left"/>
    </xf>
    <xf numFmtId="0" fontId="18" fillId="0" borderId="0" xfId="0" applyFont="1" applyAlignment="1">
      <alignment horizontal="justify" vertical="distributed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38100</xdr:colOff>
      <xdr:row>8</xdr:row>
      <xdr:rowOff>1228725</xdr:rowOff>
    </xdr:from>
    <xdr:to>
      <xdr:col>11</xdr:col>
      <xdr:colOff>19050</xdr:colOff>
      <xdr:row>8</xdr:row>
      <xdr:rowOff>1581150</xdr:rowOff>
    </xdr:to>
    <xdr:pic>
      <xdr:nvPicPr>
        <xdr:cNvPr id="2317" name="Picture 1">
          <a:extLst>
            <a:ext uri="{FF2B5EF4-FFF2-40B4-BE49-F238E27FC236}">
              <a16:creationId xmlns:a16="http://schemas.microsoft.com/office/drawing/2014/main" id="{50C3E8AB-3162-49AA-8D81-6085FCD46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924800" y="5495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19050</xdr:colOff>
      <xdr:row>8</xdr:row>
      <xdr:rowOff>923925</xdr:rowOff>
    </xdr:from>
    <xdr:to>
      <xdr:col>9</xdr:col>
      <xdr:colOff>1019175</xdr:colOff>
      <xdr:row>8</xdr:row>
      <xdr:rowOff>1362075</xdr:rowOff>
    </xdr:to>
    <xdr:pic>
      <xdr:nvPicPr>
        <xdr:cNvPr id="2318" name="Picture 2">
          <a:extLst>
            <a:ext uri="{FF2B5EF4-FFF2-40B4-BE49-F238E27FC236}">
              <a16:creationId xmlns:a16="http://schemas.microsoft.com/office/drawing/2014/main" id="{5657916D-6D0D-4174-A30D-088EACCAFCE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77050" y="5191125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19050</xdr:colOff>
      <xdr:row>8</xdr:row>
      <xdr:rowOff>2038350</xdr:rowOff>
    </xdr:from>
    <xdr:to>
      <xdr:col>11</xdr:col>
      <xdr:colOff>1504950</xdr:colOff>
      <xdr:row>8</xdr:row>
      <xdr:rowOff>2505075</xdr:rowOff>
    </xdr:to>
    <xdr:pic>
      <xdr:nvPicPr>
        <xdr:cNvPr id="2319" name="Picture 5">
          <a:extLst>
            <a:ext uri="{FF2B5EF4-FFF2-40B4-BE49-F238E27FC236}">
              <a16:creationId xmlns:a16="http://schemas.microsoft.com/office/drawing/2014/main" id="{593998B6-BA5B-418F-874F-91433FBF49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58250" y="6305550"/>
          <a:ext cx="14859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219075</xdr:colOff>
      <xdr:row>8</xdr:row>
      <xdr:rowOff>1762125</xdr:rowOff>
    </xdr:from>
    <xdr:to>
      <xdr:col>11</xdr:col>
      <xdr:colOff>371475</xdr:colOff>
      <xdr:row>8</xdr:row>
      <xdr:rowOff>1990725</xdr:rowOff>
    </xdr:to>
    <xdr:pic>
      <xdr:nvPicPr>
        <xdr:cNvPr id="2320" name="Picture 6">
          <a:extLst>
            <a:ext uri="{FF2B5EF4-FFF2-40B4-BE49-F238E27FC236}">
              <a16:creationId xmlns:a16="http://schemas.microsoft.com/office/drawing/2014/main" id="{64B3E55D-9384-4B2A-A5D0-3E0AE85A4B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058275" y="6029325"/>
          <a:ext cx="1524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28"/>
  <sheetViews>
    <sheetView tabSelected="1" view="pageBreakPreview" topLeftCell="B1" zoomScaleNormal="100" workbookViewId="0">
      <selection activeCell="N12" sqref="N12"/>
    </sheetView>
  </sheetViews>
  <sheetFormatPr baseColWidth="10" defaultColWidth="9.1640625" defaultRowHeight="13" x14ac:dyDescent="0.15"/>
  <cols>
    <col min="1" max="1" width="4" style="1" customWidth="1"/>
    <col min="2" max="2" width="26.33203125" style="1" customWidth="1"/>
    <col min="3" max="3" width="8" style="1" customWidth="1"/>
    <col min="4" max="4" width="8.83203125" style="1" customWidth="1"/>
    <col min="5" max="7" width="11.6640625" style="1" customWidth="1"/>
    <col min="8" max="8" width="9.1640625" style="1"/>
    <col min="9" max="10" width="15.5" style="1" customWidth="1"/>
    <col min="11" max="11" width="14.33203125" style="1" customWidth="1"/>
    <col min="12" max="12" width="22.6640625" style="1" customWidth="1"/>
    <col min="13" max="14" width="11.33203125" style="1" customWidth="1"/>
    <col min="15" max="15" width="10.5" style="1" bestFit="1" customWidth="1"/>
    <col min="16" max="16384" width="9.1640625" style="1"/>
  </cols>
  <sheetData>
    <row r="1" spans="1:15" ht="54.5" customHeight="1" x14ac:dyDescent="0.2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4" t="s">
        <v>25</v>
      </c>
      <c r="M1" s="45"/>
      <c r="N1" s="45"/>
      <c r="O1" s="45"/>
    </row>
    <row r="2" spans="1:15" ht="78.7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4" t="s">
        <v>29</v>
      </c>
      <c r="M2" s="44"/>
      <c r="N2" s="44"/>
      <c r="O2" s="44"/>
    </row>
    <row r="3" spans="1:15" ht="13.5" customHeight="1" x14ac:dyDescent="0.2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6"/>
      <c r="M3" s="6"/>
      <c r="N3" s="6"/>
      <c r="O3" s="6"/>
    </row>
    <row r="4" spans="1:15" ht="18.75" customHeight="1" x14ac:dyDescent="0.2">
      <c r="A4" s="61"/>
      <c r="B4" s="61"/>
      <c r="C4" s="61"/>
      <c r="D4" s="61"/>
      <c r="E4" s="61"/>
      <c r="F4" s="61"/>
      <c r="G4" s="61"/>
      <c r="H4" s="61"/>
      <c r="I4" s="61"/>
      <c r="J4" s="61"/>
      <c r="K4" s="61"/>
      <c r="L4" s="61"/>
      <c r="M4" s="61"/>
      <c r="N4" s="61"/>
      <c r="O4" s="61"/>
    </row>
    <row r="5" spans="1:15" s="4" customFormat="1" ht="93" customHeight="1" x14ac:dyDescent="0.2">
      <c r="A5" s="60" t="s">
        <v>36</v>
      </c>
      <c r="B5" s="60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0"/>
      <c r="O5" s="60"/>
    </row>
    <row r="6" spans="1:15" s="4" customFormat="1" ht="38.25" customHeight="1" x14ac:dyDescent="0.2">
      <c r="A6" s="23"/>
      <c r="B6" s="22" t="s">
        <v>18</v>
      </c>
      <c r="C6" s="26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7"/>
    </row>
    <row r="7" spans="1:15" s="4" customFormat="1" ht="75" customHeight="1" x14ac:dyDescent="0.2">
      <c r="A7" s="7"/>
      <c r="B7" s="7" t="s">
        <v>20</v>
      </c>
      <c r="C7" s="50" t="s">
        <v>19</v>
      </c>
      <c r="D7" s="51"/>
      <c r="E7" s="51"/>
      <c r="F7" s="51"/>
      <c r="G7" s="51"/>
      <c r="H7" s="51"/>
      <c r="I7" s="51"/>
      <c r="J7" s="51"/>
      <c r="K7" s="51"/>
      <c r="L7" s="51"/>
      <c r="M7" s="51"/>
      <c r="N7" s="7"/>
      <c r="O7" s="7"/>
    </row>
    <row r="8" spans="1:15" ht="53.25" customHeight="1" x14ac:dyDescent="0.15">
      <c r="A8" s="48" t="s">
        <v>0</v>
      </c>
      <c r="B8" s="48" t="s">
        <v>9</v>
      </c>
      <c r="C8" s="54" t="s">
        <v>1</v>
      </c>
      <c r="D8" s="54" t="s">
        <v>2</v>
      </c>
      <c r="E8" s="56" t="s">
        <v>10</v>
      </c>
      <c r="F8" s="57"/>
      <c r="G8" s="58"/>
      <c r="H8" s="16"/>
      <c r="I8" s="49" t="s">
        <v>13</v>
      </c>
      <c r="J8" s="49"/>
      <c r="K8" s="49"/>
      <c r="L8" s="62" t="s">
        <v>23</v>
      </c>
      <c r="M8" s="62"/>
      <c r="N8" s="62"/>
      <c r="O8" s="62"/>
    </row>
    <row r="9" spans="1:15" ht="199.5" customHeight="1" x14ac:dyDescent="0.15">
      <c r="A9" s="48"/>
      <c r="B9" s="48"/>
      <c r="C9" s="55"/>
      <c r="D9" s="55"/>
      <c r="E9" s="36" t="s">
        <v>30</v>
      </c>
      <c r="F9" s="17" t="s">
        <v>31</v>
      </c>
      <c r="G9" s="17" t="s">
        <v>32</v>
      </c>
      <c r="H9" s="17" t="s">
        <v>5</v>
      </c>
      <c r="I9" s="17" t="s">
        <v>4</v>
      </c>
      <c r="J9" s="17" t="s">
        <v>3</v>
      </c>
      <c r="K9" s="19" t="s">
        <v>21</v>
      </c>
      <c r="L9" s="20" t="s">
        <v>22</v>
      </c>
      <c r="M9" s="18" t="s">
        <v>7</v>
      </c>
      <c r="N9" s="18" t="s">
        <v>8</v>
      </c>
      <c r="O9" s="18" t="s">
        <v>11</v>
      </c>
    </row>
    <row r="10" spans="1:15" ht="199.5" customHeight="1" thickBot="1" x14ac:dyDescent="0.2">
      <c r="A10" s="38">
        <v>1</v>
      </c>
      <c r="B10" s="41" t="s">
        <v>34</v>
      </c>
      <c r="C10" s="35" t="s">
        <v>33</v>
      </c>
      <c r="D10" s="37">
        <v>1</v>
      </c>
      <c r="E10" s="28">
        <v>27790</v>
      </c>
      <c r="F10" s="42">
        <v>33348</v>
      </c>
      <c r="G10" s="28">
        <v>30569</v>
      </c>
      <c r="H10" s="29" t="s">
        <v>6</v>
      </c>
      <c r="I10" s="30">
        <f t="shared" ref="I10:I11" si="0">AVERAGE(E10:G10)</f>
        <v>30569</v>
      </c>
      <c r="J10" s="31">
        <f>SQRT(((SUM((POWER(G10-I10,2)),(POWER(F10-I10,2)),(POWER(E10-I10,2)))/(COLUMNS(E10:G10)-1))))</f>
        <v>2779</v>
      </c>
      <c r="K10" s="31">
        <f>J10/I10*100</f>
        <v>9.0909090909090917</v>
      </c>
      <c r="L10" s="30">
        <f>((D10/3)*(SUM(E10:G10)))</f>
        <v>30569</v>
      </c>
      <c r="M10" s="32">
        <f>L10/D10</f>
        <v>30569</v>
      </c>
      <c r="N10" s="32">
        <f>ROUNDDOWN(M10,2)</f>
        <v>30569</v>
      </c>
      <c r="O10" s="32">
        <f>N10*D10</f>
        <v>30569</v>
      </c>
    </row>
    <row r="11" spans="1:15" ht="199.5" customHeight="1" thickBot="1" x14ac:dyDescent="0.2">
      <c r="A11" s="38">
        <v>2</v>
      </c>
      <c r="B11" s="43" t="s">
        <v>35</v>
      </c>
      <c r="C11" s="35" t="s">
        <v>33</v>
      </c>
      <c r="D11" s="37">
        <v>1</v>
      </c>
      <c r="E11" s="28">
        <v>31030</v>
      </c>
      <c r="F11" s="42">
        <v>37236</v>
      </c>
      <c r="G11" s="28">
        <v>34133</v>
      </c>
      <c r="H11" s="39"/>
      <c r="I11" s="30">
        <f t="shared" si="0"/>
        <v>34133</v>
      </c>
      <c r="J11" s="31">
        <f t="shared" ref="J11" si="1">SQRT(((SUM((POWER(G11-I11,2)),(POWER(F11-I11,2)),(POWER(E11-I11,2)))/(COLUMNS(E11:G11)-1))))</f>
        <v>3103</v>
      </c>
      <c r="K11" s="31">
        <f t="shared" ref="K11" si="2">J11/I11*100</f>
        <v>9.0909090909090917</v>
      </c>
      <c r="L11" s="30">
        <f t="shared" ref="L11" si="3">((D11/3)*(SUM(E11:G11)))</f>
        <v>34133</v>
      </c>
      <c r="M11" s="32">
        <f t="shared" ref="M11" si="4">L11/D11</f>
        <v>34133</v>
      </c>
      <c r="N11" s="32">
        <f t="shared" ref="N11" si="5">ROUNDDOWN(M11,2)</f>
        <v>34133</v>
      </c>
      <c r="O11" s="32">
        <f t="shared" ref="O11" si="6">N11*D11</f>
        <v>34133</v>
      </c>
    </row>
    <row r="12" spans="1:15" s="2" customFormat="1" ht="28.25" customHeight="1" x14ac:dyDescent="0.2">
      <c r="A12" s="59" t="s">
        <v>24</v>
      </c>
      <c r="B12" s="59"/>
      <c r="C12" s="59"/>
      <c r="D12" s="59"/>
      <c r="E12" s="59"/>
      <c r="F12" s="59"/>
      <c r="G12" s="59"/>
      <c r="H12" s="59"/>
      <c r="I12" s="59"/>
      <c r="J12" s="59"/>
      <c r="K12" s="59"/>
      <c r="L12" s="59"/>
      <c r="M12" s="59"/>
      <c r="N12" s="40">
        <f>SUM(O10:O11)</f>
        <v>64702</v>
      </c>
      <c r="O12" s="24">
        <v>17</v>
      </c>
    </row>
    <row r="13" spans="1:15" s="2" customFormat="1" ht="33.5" customHeight="1" x14ac:dyDescent="0.2">
      <c r="A13" s="21"/>
      <c r="B13" s="21"/>
      <c r="C13" s="21"/>
      <c r="D13" s="21"/>
      <c r="E13" s="21"/>
      <c r="F13" s="21"/>
      <c r="G13" s="21"/>
      <c r="H13" s="21"/>
      <c r="I13" s="8"/>
      <c r="J13" s="9"/>
      <c r="K13" s="9"/>
      <c r="L13" s="9"/>
      <c r="M13" s="9"/>
      <c r="N13" s="9"/>
      <c r="O13" s="10"/>
    </row>
    <row r="14" spans="1:15" s="2" customFormat="1" ht="60.75" customHeight="1" x14ac:dyDescent="0.2">
      <c r="A14" s="46" t="s">
        <v>16</v>
      </c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</row>
    <row r="15" spans="1:15" s="2" customFormat="1" ht="39" customHeight="1" x14ac:dyDescent="0.2">
      <c r="A15" s="53" t="s">
        <v>15</v>
      </c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53"/>
      <c r="M15" s="53"/>
      <c r="N15" s="53"/>
      <c r="O15" s="53"/>
    </row>
    <row r="16" spans="1:15" s="2" customFormat="1" ht="10.5" customHeight="1" x14ac:dyDescent="0.2">
      <c r="A16" s="53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</row>
    <row r="17" spans="1:15" s="2" customFormat="1" ht="9.75" customHeight="1" x14ac:dyDescent="0.2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spans="1:15" s="2" customFormat="1" ht="18.75" customHeight="1" x14ac:dyDescent="0.2">
      <c r="A18" s="65" t="s">
        <v>14</v>
      </c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65"/>
      <c r="M18" s="65"/>
      <c r="N18" s="65"/>
      <c r="O18" s="65"/>
    </row>
    <row r="19" spans="1:15" s="2" customFormat="1" ht="5.25" customHeight="1" x14ac:dyDescent="0.2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spans="1:15" s="2" customFormat="1" ht="21.75" customHeight="1" x14ac:dyDescent="0.2">
      <c r="A20" s="53" t="s">
        <v>26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</row>
    <row r="21" spans="1:15" ht="15.75" customHeight="1" x14ac:dyDescent="0.2">
      <c r="A21" s="64"/>
      <c r="B21" s="6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</row>
    <row r="22" spans="1:15" s="3" customFormat="1" ht="11.25" customHeight="1" x14ac:dyDescent="0.2">
      <c r="A22" s="12"/>
      <c r="B22" s="12"/>
      <c r="C22" s="12"/>
      <c r="D22" s="4"/>
      <c r="E22" s="13"/>
      <c r="F22" s="14"/>
      <c r="G22" s="15"/>
      <c r="H22" s="5"/>
      <c r="I22" s="5"/>
      <c r="J22" s="5"/>
      <c r="K22" s="5"/>
      <c r="L22" s="5"/>
      <c r="M22" s="5"/>
      <c r="N22" s="5"/>
      <c r="O22" s="5"/>
    </row>
    <row r="23" spans="1:15" s="5" customFormat="1" ht="27" customHeight="1" x14ac:dyDescent="0.2">
      <c r="A23" s="12"/>
      <c r="B23" s="63" t="s">
        <v>37</v>
      </c>
      <c r="C23" s="63"/>
      <c r="D23" s="63"/>
      <c r="E23" s="63"/>
      <c r="F23" s="14"/>
      <c r="G23" s="15"/>
    </row>
    <row r="24" spans="1:15" s="4" customFormat="1" ht="19.5" customHeight="1" x14ac:dyDescent="0.2">
      <c r="A24" s="52" t="s">
        <v>12</v>
      </c>
      <c r="B24" s="52"/>
      <c r="C24" s="52"/>
      <c r="D24" s="52"/>
      <c r="E24" s="52"/>
      <c r="F24" s="33"/>
      <c r="G24" s="33"/>
      <c r="H24" s="33"/>
      <c r="I24" s="33"/>
      <c r="J24" s="33"/>
      <c r="K24" s="33"/>
      <c r="L24" s="33"/>
      <c r="M24" s="33"/>
      <c r="N24" s="33"/>
      <c r="O24" s="33"/>
    </row>
    <row r="25" spans="1:15" s="4" customFormat="1" ht="20" customHeight="1" x14ac:dyDescent="0.2">
      <c r="A25" s="34"/>
      <c r="B25" s="34" t="s">
        <v>27</v>
      </c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</row>
    <row r="26" spans="1:15" s="4" customFormat="1" ht="25.25" customHeight="1" x14ac:dyDescent="0.2">
      <c r="A26" s="34"/>
      <c r="B26" s="34" t="s">
        <v>28</v>
      </c>
      <c r="C26" s="33"/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</row>
    <row r="27" spans="1:15" s="4" customFormat="1" ht="14.25" customHeight="1" x14ac:dyDescent="0.2">
      <c r="A27" s="34"/>
      <c r="B27" s="34" t="s">
        <v>17</v>
      </c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</row>
    <row r="28" spans="1:15" s="4" customFormat="1" ht="14.25" customHeight="1" x14ac:dyDescent="0.2">
      <c r="A28" s="34"/>
      <c r="B28" s="34"/>
      <c r="C28" s="33"/>
      <c r="D28" s="33"/>
      <c r="E28" s="33"/>
      <c r="F28" s="33"/>
      <c r="G28" s="33"/>
      <c r="H28" s="33"/>
      <c r="I28" s="33"/>
      <c r="J28" s="33"/>
      <c r="K28" s="33"/>
      <c r="L28" s="33"/>
      <c r="M28" s="33"/>
      <c r="N28" s="33"/>
      <c r="O28" s="33"/>
    </row>
  </sheetData>
  <mergeCells count="21">
    <mergeCell ref="A24:E24"/>
    <mergeCell ref="A20:O20"/>
    <mergeCell ref="L2:O2"/>
    <mergeCell ref="A16:O16"/>
    <mergeCell ref="D8:D9"/>
    <mergeCell ref="E8:G8"/>
    <mergeCell ref="C8:C9"/>
    <mergeCell ref="A12:M12"/>
    <mergeCell ref="A5:O5"/>
    <mergeCell ref="A4:O4"/>
    <mergeCell ref="L8:O8"/>
    <mergeCell ref="B23:E23"/>
    <mergeCell ref="A21:B21"/>
    <mergeCell ref="A15:O15"/>
    <mergeCell ref="A18:O18"/>
    <mergeCell ref="L1:O1"/>
    <mergeCell ref="A14:O14"/>
    <mergeCell ref="A8:A9"/>
    <mergeCell ref="B8:B9"/>
    <mergeCell ref="I8:K8"/>
    <mergeCell ref="C7:M7"/>
  </mergeCells>
  <phoneticPr fontId="0" type="noConversion"/>
  <pageMargins left="0.51181102362204722" right="0.31496062992125984" top="0.74803149606299213" bottom="0.55118110236220474" header="0.31496062992125984" footer="0.31496062992125984"/>
  <pageSetup paperSize="9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Расчет цены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Microsoft Office User</cp:lastModifiedBy>
  <cp:lastPrinted>2023-03-03T12:35:21Z</cp:lastPrinted>
  <dcterms:created xsi:type="dcterms:W3CDTF">2014-01-15T18:15:09Z</dcterms:created>
  <dcterms:modified xsi:type="dcterms:W3CDTF">2023-12-07T09:46:13Z</dcterms:modified>
</cp:coreProperties>
</file>